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OneDrive\SCALABISCUP\2016\Documentos\"/>
    </mc:Choice>
  </mc:AlternateContent>
  <bookViews>
    <workbookView xWindow="0" yWindow="0" windowWidth="28800" windowHeight="12000"/>
  </bookViews>
  <sheets>
    <sheet name="Definitive Entries" sheetId="1" r:id="rId1"/>
    <sheet name="Folha1" sheetId="2" state="hidden" r:id="rId2"/>
  </sheets>
  <definedNames>
    <definedName name="_xlnm.Print_Area" localSheetId="0">'Definitive Entries'!$A$1:$I$123</definedName>
    <definedName name="Z_CBF1606B_28FD_4550_857A_C1F48D26CCA9_.wvu.PrintArea" localSheetId="0" hidden="1">'Definitive Entries'!$A$1:$I$67</definedName>
  </definedNames>
  <calcPr calcId="162913"/>
  <customWorkbookViews>
    <customWorkbookView name="scalabiscup" guid="{CBF1606B-28FD-4550-857A-C1F48D26CCA9}" maximized="1" windowWidth="1920" windowHeight="829" activeSheetId="1"/>
  </customWorkbookViews>
</workbook>
</file>

<file path=xl/calcChain.xml><?xml version="1.0" encoding="utf-8"?>
<calcChain xmlns="http://schemas.openxmlformats.org/spreadsheetml/2006/main">
  <c r="H113" i="1" l="1"/>
  <c r="H109" i="1"/>
  <c r="H108" i="1"/>
  <c r="H107" i="1"/>
  <c r="D60" i="1"/>
  <c r="D56" i="1"/>
  <c r="D57" i="1"/>
  <c r="D59" i="1"/>
  <c r="E60" i="1"/>
  <c r="E56" i="1"/>
  <c r="E57" i="1"/>
  <c r="E59" i="1"/>
  <c r="F60" i="1"/>
  <c r="F56" i="1"/>
  <c r="F57" i="1"/>
  <c r="F59" i="1"/>
  <c r="H106" i="1"/>
  <c r="H105" i="1"/>
  <c r="H94" i="1"/>
  <c r="H93" i="1"/>
  <c r="I92" i="1" s="1"/>
  <c r="H92" i="1"/>
  <c r="H98" i="1"/>
  <c r="H112" i="1"/>
  <c r="H111" i="1"/>
  <c r="I111" i="1" s="1"/>
  <c r="H66" i="1"/>
  <c r="H97" i="1"/>
  <c r="I97" i="1"/>
  <c r="I60" i="1"/>
  <c r="I56" i="1"/>
  <c r="I57" i="1"/>
  <c r="I59" i="1"/>
  <c r="I62" i="1"/>
  <c r="H60" i="1"/>
  <c r="H56" i="1"/>
  <c r="H57" i="1"/>
  <c r="H59" i="1"/>
  <c r="G60" i="1"/>
  <c r="G56" i="1"/>
  <c r="G57" i="1"/>
  <c r="G59" i="1"/>
  <c r="E43" i="1"/>
  <c r="F43" i="1"/>
  <c r="G43" i="1"/>
  <c r="H43" i="1"/>
  <c r="I43" i="1"/>
  <c r="D43" i="1"/>
  <c r="H102" i="1"/>
  <c r="H101" i="1"/>
  <c r="H100" i="1"/>
  <c r="H118" i="1"/>
  <c r="H75" i="1"/>
  <c r="H74" i="1"/>
  <c r="H73" i="1"/>
  <c r="I73" i="1" s="1"/>
  <c r="H86" i="1"/>
  <c r="I83" i="1" s="1"/>
  <c r="H85" i="1"/>
  <c r="H84" i="1"/>
  <c r="H83" i="1"/>
  <c r="F62" i="1" l="1"/>
  <c r="E62" i="1"/>
  <c r="H62" i="1"/>
  <c r="G62" i="1"/>
  <c r="D62" i="1"/>
  <c r="I105" i="1"/>
  <c r="I100" i="1"/>
  <c r="H68" i="1" l="1"/>
  <c r="H116" i="1" s="1"/>
  <c r="H115" i="1" l="1"/>
</calcChain>
</file>

<file path=xl/sharedStrings.xml><?xml version="1.0" encoding="utf-8"?>
<sst xmlns="http://schemas.openxmlformats.org/spreadsheetml/2006/main" count="115" uniqueCount="89">
  <si>
    <t>Individual and Team International Competition</t>
  </si>
  <si>
    <t>E-mail</t>
  </si>
  <si>
    <t>Total</t>
  </si>
  <si>
    <t>scalabiscup@scalabiscup.com</t>
  </si>
  <si>
    <t>Parcial</t>
  </si>
  <si>
    <t>€</t>
  </si>
  <si>
    <t>TOTAL FEES:</t>
  </si>
  <si>
    <t>SANTARÉM HOTEL
****</t>
  </si>
  <si>
    <r>
      <t>HOTEL VITÓRIA</t>
    </r>
    <r>
      <rPr>
        <sz val="11"/>
        <color theme="1"/>
        <rFont val="Calibri"/>
        <family val="2"/>
        <scheme val="minor"/>
      </rPr>
      <t xml:space="preserve">
**</t>
    </r>
  </si>
  <si>
    <r>
      <rPr>
        <b/>
        <sz val="11"/>
        <color theme="1"/>
        <rFont val="Calibri"/>
        <family val="2"/>
        <scheme val="minor"/>
      </rPr>
      <t>Twin</t>
    </r>
    <r>
      <rPr>
        <sz val="11"/>
        <color theme="1"/>
        <rFont val="Calibri"/>
        <family val="2"/>
        <scheme val="minor"/>
      </rPr>
      <t xml:space="preserve">
€ 60</t>
    </r>
  </si>
  <si>
    <t>DEFENITIVE ENTRIE</t>
  </si>
  <si>
    <t>Club/Federation</t>
  </si>
  <si>
    <t>Name</t>
  </si>
  <si>
    <t>Adress</t>
  </si>
  <si>
    <t>Post Code</t>
  </si>
  <si>
    <t>Country</t>
  </si>
  <si>
    <t>Phone</t>
  </si>
  <si>
    <t>Participants</t>
  </si>
  <si>
    <t>Gymnasts</t>
  </si>
  <si>
    <t>Free</t>
  </si>
  <si>
    <t>Others</t>
  </si>
  <si>
    <t>Coachs</t>
  </si>
  <si>
    <t>Delegates</t>
  </si>
  <si>
    <t>Judges</t>
  </si>
  <si>
    <t>Fees</t>
  </si>
  <si>
    <t>Gymnasts Fees</t>
  </si>
  <si>
    <t>Other Fees</t>
  </si>
  <si>
    <t>Number of missing judges</t>
  </si>
  <si>
    <t>Accommodation &amp; Meals</t>
  </si>
  <si>
    <t>Accommodations</t>
  </si>
  <si>
    <t>€ p/ Room</t>
  </si>
  <si>
    <t>SANTARÉM HOTEL **** - Bed and Breakfast</t>
  </si>
  <si>
    <t>HOTEL VITÓRIA ** - Bed and Breakfast</t>
  </si>
  <si>
    <r>
      <t>Double</t>
    </r>
    <r>
      <rPr>
        <sz val="11"/>
        <color theme="1"/>
        <rFont val="Calibri"/>
        <family val="2"/>
        <scheme val="minor"/>
      </rPr>
      <t xml:space="preserve">
€ 45</t>
    </r>
  </si>
  <si>
    <r>
      <rPr>
        <b/>
        <sz val="11"/>
        <color theme="1"/>
        <rFont val="Calibri"/>
        <family val="2"/>
        <scheme val="minor"/>
      </rPr>
      <t>Triple*</t>
    </r>
    <r>
      <rPr>
        <sz val="11"/>
        <color theme="1"/>
        <rFont val="Calibri"/>
        <family val="2"/>
        <scheme val="minor"/>
      </rPr>
      <t xml:space="preserve">
€ 70 </t>
    </r>
  </si>
  <si>
    <t>* 2 beds + 1 divan</t>
  </si>
  <si>
    <t>Meals</t>
  </si>
  <si>
    <t>Lunch</t>
  </si>
  <si>
    <t>Dinner</t>
  </si>
  <si>
    <t>Lunch + Dinner</t>
  </si>
  <si>
    <t>Farewell Party (with dinner)</t>
  </si>
  <si>
    <t>TRANSPORTATION</t>
  </si>
  <si>
    <t>TRANSPORT PER PAX</t>
  </si>
  <si>
    <t xml:space="preserve">LX Airport Transfer </t>
  </si>
  <si>
    <t>Santarém Train Station Tranfer</t>
  </si>
  <si>
    <r>
      <t xml:space="preserve">4 Days Pass
</t>
    </r>
    <r>
      <rPr>
        <sz val="8"/>
        <color theme="1"/>
        <rFont val="Calibri"/>
        <family val="2"/>
        <scheme val="minor"/>
      </rPr>
      <t>(inclued all trips Hotel/Sports Hall/Swiming pool, according with timetable)</t>
    </r>
  </si>
  <si>
    <t>MEALS &amp; FAREWELL PARTY PER PAX</t>
  </si>
  <si>
    <t>TOTAL TO BE PAID</t>
  </si>
  <si>
    <t>TOTAL TO BE PAID UPON DEFFINITIVE ENTRIES</t>
  </si>
  <si>
    <t>Date</t>
  </si>
  <si>
    <t>Signature</t>
  </si>
  <si>
    <t>Please, send form to</t>
  </si>
  <si>
    <t>Individual Trampoline, Double-mini Trampoline &amp; Tumbling</t>
  </si>
  <si>
    <t>TRA+DMT</t>
  </si>
  <si>
    <t>DMT+TUM</t>
  </si>
  <si>
    <t>TRA+DMT
+TUM</t>
  </si>
  <si>
    <t>M</t>
  </si>
  <si>
    <t>F</t>
  </si>
  <si>
    <t>HOTEL UMO *** - Bed and Breakfast</t>
  </si>
  <si>
    <r>
      <t>Single</t>
    </r>
    <r>
      <rPr>
        <sz val="11"/>
        <color theme="1"/>
        <rFont val="Calibri"/>
        <family val="2"/>
        <scheme val="minor"/>
      </rPr>
      <t xml:space="preserve">
€ 45</t>
    </r>
  </si>
  <si>
    <t>HOTEL UMU
***</t>
  </si>
  <si>
    <t>Junior</t>
  </si>
  <si>
    <r>
      <rPr>
        <sz val="10"/>
        <color theme="1"/>
        <rFont val="Calibri"/>
        <family val="2"/>
        <scheme val="minor"/>
      </rPr>
      <t>only</t>
    </r>
    <r>
      <rPr>
        <b/>
        <sz val="10"/>
        <color theme="1"/>
        <rFont val="Calibri"/>
        <family val="2"/>
        <scheme val="minor"/>
      </rPr>
      <t xml:space="preserve">
TUM</t>
    </r>
  </si>
  <si>
    <r>
      <rPr>
        <sz val="10"/>
        <color theme="1"/>
        <rFont val="Calibri"/>
        <family val="2"/>
        <scheme val="minor"/>
      </rPr>
      <t>only</t>
    </r>
    <r>
      <rPr>
        <b/>
        <sz val="10"/>
        <color theme="1"/>
        <rFont val="Calibri"/>
        <family val="2"/>
        <scheme val="minor"/>
      </rPr>
      <t xml:space="preserve">
DMT</t>
    </r>
  </si>
  <si>
    <r>
      <rPr>
        <sz val="10"/>
        <color theme="1"/>
        <rFont val="Calibri"/>
        <family val="2"/>
        <scheme val="minor"/>
      </rPr>
      <t>only</t>
    </r>
    <r>
      <rPr>
        <b/>
        <sz val="10"/>
        <color theme="1"/>
        <rFont val="Calibri"/>
        <family val="2"/>
        <scheme val="minor"/>
      </rPr>
      <t xml:space="preserve">
TRA</t>
    </r>
  </si>
  <si>
    <t xml:space="preserve">Hostel </t>
  </si>
  <si>
    <t>Appart.
4 beds + sofa (2pax)</t>
  </si>
  <si>
    <t>Suites</t>
  </si>
  <si>
    <t>N1 Hostel - Bed and Breakfast</t>
  </si>
  <si>
    <r>
      <t>Single</t>
    </r>
    <r>
      <rPr>
        <sz val="11"/>
        <color theme="1"/>
        <rFont val="Calibri"/>
        <family val="2"/>
        <scheme val="minor"/>
      </rPr>
      <t xml:space="preserve">
€ 50</t>
    </r>
  </si>
  <si>
    <r>
      <rPr>
        <b/>
        <sz val="11"/>
        <color theme="1"/>
        <rFont val="Calibri"/>
        <family val="2"/>
        <scheme val="minor"/>
      </rPr>
      <t>Triplo*</t>
    </r>
    <r>
      <rPr>
        <sz val="11"/>
        <color theme="1"/>
        <rFont val="Calibri"/>
        <family val="2"/>
        <scheme val="minor"/>
      </rPr>
      <t xml:space="preserve">
€ 75</t>
    </r>
  </si>
  <si>
    <r>
      <rPr>
        <b/>
        <sz val="11"/>
        <color theme="1"/>
        <rFont val="Calibri"/>
        <family val="2"/>
        <scheme val="minor"/>
      </rPr>
      <t>Twin</t>
    </r>
    <r>
      <rPr>
        <sz val="11"/>
        <color theme="1"/>
        <rFont val="Calibri"/>
        <family val="2"/>
        <scheme val="minor"/>
      </rPr>
      <t xml:space="preserve">
€ 58</t>
    </r>
  </si>
  <si>
    <r>
      <t xml:space="preserve">Bed
</t>
    </r>
    <r>
      <rPr>
        <sz val="11"/>
        <color theme="1"/>
        <rFont val="Calibri"/>
        <family val="2"/>
        <scheme val="minor"/>
      </rPr>
      <t>18€</t>
    </r>
  </si>
  <si>
    <r>
      <rPr>
        <b/>
        <sz val="11"/>
        <color theme="1"/>
        <rFont val="Calibri"/>
        <family val="2"/>
        <scheme val="minor"/>
      </rPr>
      <t>Single</t>
    </r>
    <r>
      <rPr>
        <sz val="11"/>
        <color theme="1"/>
        <rFont val="Calibri"/>
        <family val="2"/>
        <scheme val="minor"/>
      </rPr>
      <t xml:space="preserve">
€ 36</t>
    </r>
  </si>
  <si>
    <t>Santarém Hostel - Bed and Breakfast</t>
  </si>
  <si>
    <t>Santarém Hostel</t>
  </si>
  <si>
    <t>N1 HOTEL</t>
  </si>
  <si>
    <r>
      <t>4 Bed Room</t>
    </r>
    <r>
      <rPr>
        <sz val="11"/>
        <color theme="1"/>
        <rFont val="Calibri"/>
        <family val="2"/>
        <scheme val="minor"/>
      </rPr>
      <t xml:space="preserve">
€ 76</t>
    </r>
  </si>
  <si>
    <r>
      <t>8 Bed Room</t>
    </r>
    <r>
      <rPr>
        <sz val="11"/>
        <color theme="1"/>
        <rFont val="Calibri"/>
        <family val="2"/>
        <scheme val="minor"/>
      </rPr>
      <t xml:space="preserve">
€ 152</t>
    </r>
  </si>
  <si>
    <r>
      <t>Santarém, Portugal - From 29</t>
    </r>
    <r>
      <rPr>
        <vertAlign val="superscript"/>
        <sz val="12"/>
        <color theme="1"/>
        <rFont val="Calibri"/>
        <family val="2"/>
        <scheme val="minor"/>
      </rPr>
      <t>th</t>
    </r>
    <r>
      <rPr>
        <sz val="12"/>
        <color theme="1"/>
        <rFont val="Calibri"/>
        <family val="2"/>
        <scheme val="minor"/>
      </rPr>
      <t xml:space="preserve"> of June to 2</t>
    </r>
    <r>
      <rPr>
        <vertAlign val="superscript"/>
        <sz val="12"/>
        <color theme="1"/>
        <rFont val="Calibri"/>
        <family val="2"/>
        <scheme val="minor"/>
      </rPr>
      <t>nd</t>
    </r>
    <r>
      <rPr>
        <sz val="12"/>
        <color theme="1"/>
        <rFont val="Calibri"/>
        <family val="2"/>
        <scheme val="minor"/>
      </rPr>
      <t xml:space="preserve"> of July, 2016</t>
    </r>
  </si>
  <si>
    <r>
      <t>DEADLINE: 15</t>
    </r>
    <r>
      <rPr>
        <b/>
        <vertAlign val="superscript"/>
        <sz val="11"/>
        <rFont val="Calibri"/>
        <family val="2"/>
        <scheme val="minor"/>
      </rPr>
      <t>th</t>
    </r>
    <r>
      <rPr>
        <b/>
        <sz val="11"/>
        <rFont val="Calibri"/>
        <family val="2"/>
        <scheme val="minor"/>
      </rPr>
      <t xml:space="preserve"> of APRIL, 2016</t>
    </r>
  </si>
  <si>
    <t>Born between 2003 and 1999</t>
  </si>
  <si>
    <r>
      <t xml:space="preserve">6 pax
</t>
    </r>
    <r>
      <rPr>
        <sz val="11"/>
        <color theme="1"/>
        <rFont val="Calibri"/>
        <family val="2"/>
        <scheme val="minor"/>
      </rPr>
      <t>€ 150</t>
    </r>
  </si>
  <si>
    <t>Appart.
2 beds + sofa (2pax)</t>
  </si>
  <si>
    <r>
      <t xml:space="preserve">6 pax
</t>
    </r>
    <r>
      <rPr>
        <sz val="11"/>
        <color theme="1"/>
        <rFont val="Calibri"/>
        <family val="2"/>
        <scheme val="minor"/>
      </rPr>
      <t>€ 100</t>
    </r>
  </si>
  <si>
    <r>
      <t xml:space="preserve">2 Pax
</t>
    </r>
    <r>
      <rPr>
        <sz val="11"/>
        <color theme="1"/>
        <rFont val="Calibri"/>
        <family val="2"/>
        <scheme val="minor"/>
      </rPr>
      <t>€ 60</t>
    </r>
  </si>
  <si>
    <r>
      <rPr>
        <b/>
        <sz val="11"/>
        <color theme="1"/>
        <rFont val="Calibri"/>
        <family val="2"/>
        <scheme val="minor"/>
      </rPr>
      <t>Double</t>
    </r>
    <r>
      <rPr>
        <sz val="11"/>
        <color theme="1"/>
        <rFont val="Calibri"/>
        <family val="2"/>
        <scheme val="minor"/>
      </rPr>
      <t xml:space="preserve">
€ 48</t>
    </r>
  </si>
  <si>
    <r>
      <rPr>
        <b/>
        <sz val="11"/>
        <color theme="1"/>
        <rFont val="Calibri"/>
        <family val="2"/>
        <scheme val="minor"/>
      </rPr>
      <t xml:space="preserve">Account Name: </t>
    </r>
    <r>
      <rPr>
        <sz val="11"/>
        <color theme="1"/>
        <rFont val="Calibri"/>
        <family val="2"/>
        <scheme val="minor"/>
      </rPr>
      <t xml:space="preserve">SCALABISCUP
</t>
    </r>
    <r>
      <rPr>
        <b/>
        <sz val="11"/>
        <color theme="1"/>
        <rFont val="Calibri"/>
        <family val="2"/>
        <scheme val="minor"/>
      </rPr>
      <t xml:space="preserve">Bank Name: </t>
    </r>
    <r>
      <rPr>
        <sz val="11"/>
        <color theme="1"/>
        <rFont val="Calibri"/>
        <family val="2"/>
        <scheme val="minor"/>
      </rPr>
      <t xml:space="preserve">Banco BIC
</t>
    </r>
    <r>
      <rPr>
        <b/>
        <sz val="11"/>
        <color theme="1"/>
        <rFont val="Calibri"/>
        <family val="2"/>
        <scheme val="minor"/>
      </rPr>
      <t>Agency Name:</t>
    </r>
    <r>
      <rPr>
        <sz val="11"/>
        <color theme="1"/>
        <rFont val="Calibri"/>
        <family val="2"/>
        <scheme val="minor"/>
      </rPr>
      <t xml:space="preserve"> Santarém
</t>
    </r>
    <r>
      <rPr>
        <b/>
        <sz val="11"/>
        <color theme="1"/>
        <rFont val="Calibri"/>
        <family val="2"/>
        <scheme val="minor"/>
      </rPr>
      <t>NIB:</t>
    </r>
    <r>
      <rPr>
        <sz val="11"/>
        <color theme="1"/>
        <rFont val="Calibri"/>
        <family val="2"/>
        <scheme val="minor"/>
      </rPr>
      <t xml:space="preserve"> 007900006499154710253
</t>
    </r>
    <r>
      <rPr>
        <b/>
        <sz val="11"/>
        <color theme="1"/>
        <rFont val="Calibri"/>
        <family val="2"/>
        <scheme val="minor"/>
      </rPr>
      <t xml:space="preserve">IBAN: </t>
    </r>
    <r>
      <rPr>
        <sz val="11"/>
        <color theme="1"/>
        <rFont val="Calibri"/>
        <family val="2"/>
        <scheme val="minor"/>
      </rPr>
      <t xml:space="preserve">PT50 007900006499154710253
</t>
    </r>
    <r>
      <rPr>
        <b/>
        <sz val="11"/>
        <color theme="1"/>
        <rFont val="Calibri"/>
        <family val="2"/>
        <scheme val="minor"/>
      </rPr>
      <t>Swift Code:</t>
    </r>
    <r>
      <rPr>
        <sz val="11"/>
        <color theme="1"/>
        <rFont val="Calibri"/>
        <family val="2"/>
        <scheme val="minor"/>
      </rPr>
      <t xml:space="preserve"> BPNPPTPL
</t>
    </r>
    <r>
      <rPr>
        <b/>
        <sz val="11"/>
        <color theme="1"/>
        <rFont val="Calibri"/>
        <family val="2"/>
        <scheme val="minor"/>
      </rPr>
      <t xml:space="preserve">Reference: </t>
    </r>
    <r>
      <rPr>
        <sz val="11"/>
        <color theme="1"/>
        <rFont val="Calibri"/>
        <family val="2"/>
        <scheme val="minor"/>
      </rPr>
      <t>SCALABISCUP 2016</t>
    </r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</si>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</sst>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499984740745262"/>
      </left>
      <right/>
      <top style="thin">
        <color theme="6" tint="-0.499984740745262"/>
      </top>
      <bottom style="thin">
        <color theme="6" tint="-0.499984740745262"/>
      </bottom>
      <diagonal/>
    </border>
    <border>
      <left/>
      <right/>
      <top style="thin">
        <color theme="6" tint="-0.499984740745262"/>
      </top>
      <bottom style="thin">
        <color theme="6" tint="-0.499984740745262"/>
      </bottom>
      <diagonal/>
    </border>
    <border>
      <left/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44" fontId="13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64" fontId="0" fillId="0" borderId="3" xfId="2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ont="1" applyFill="1" applyAlignment="1" applyProtection="1">
      <alignment horizontal="center" vertical="center"/>
      <protection locked="0"/>
    </xf>
    <xf numFmtId="164" fontId="0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/>
    <xf numFmtId="0" fontId="0" fillId="0" borderId="15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5" xfId="0" applyNumberFormat="1" applyFont="1" applyFill="1" applyBorder="1" applyAlignment="1">
      <alignment horizontal="center" vertical="center" wrapText="1"/>
    </xf>
    <xf numFmtId="0" fontId="0" fillId="3" borderId="3" xfId="0" applyFont="1" applyFill="1" applyBorder="1" applyAlignment="1" applyProtection="1">
      <alignment horizontal="center" vertical="center"/>
      <protection locked="0"/>
    </xf>
    <xf numFmtId="0" fontId="0" fillId="3" borderId="0" xfId="0" applyFont="1" applyFill="1" applyProtection="1">
      <protection locked="0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3" borderId="4" xfId="0" applyFont="1" applyFill="1" applyBorder="1" applyAlignment="1" applyProtection="1">
      <alignment vertical="center"/>
      <protection locked="0"/>
    </xf>
    <xf numFmtId="0" fontId="0" fillId="3" borderId="3" xfId="0" applyFont="1" applyFill="1" applyBorder="1" applyAlignment="1" applyProtection="1">
      <alignment vertical="center"/>
      <protection locked="0"/>
    </xf>
    <xf numFmtId="0" fontId="0" fillId="0" borderId="3" xfId="0" applyFont="1" applyBorder="1" applyAlignment="1">
      <alignment horizontal="center"/>
    </xf>
    <xf numFmtId="164" fontId="0" fillId="0" borderId="3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vertical="center"/>
    </xf>
    <xf numFmtId="16" fontId="0" fillId="7" borderId="3" xfId="0" applyNumberFormat="1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0" fillId="7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0" fillId="3" borderId="0" xfId="0" applyFont="1" applyFill="1" applyAlignment="1" applyProtection="1">
      <alignment horizontal="center"/>
      <protection locked="0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2" fillId="0" borderId="0" xfId="1" applyFont="1" applyAlignment="1">
      <alignment horizontal="center"/>
    </xf>
    <xf numFmtId="14" fontId="0" fillId="2" borderId="0" xfId="0" applyNumberFormat="1" applyFont="1" applyFill="1" applyAlignment="1" applyProtection="1">
      <alignment horizontal="center"/>
      <protection locked="0"/>
    </xf>
    <xf numFmtId="0" fontId="0" fillId="2" borderId="2" xfId="0" applyFont="1" applyFill="1" applyBorder="1" applyAlignment="1" applyProtection="1">
      <alignment horizontal="center"/>
      <protection locked="0"/>
    </xf>
    <xf numFmtId="0" fontId="1" fillId="5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2" fillId="8" borderId="0" xfId="0" applyFont="1" applyFill="1" applyAlignment="1">
      <alignment horizontal="center"/>
    </xf>
    <xf numFmtId="0" fontId="5" fillId="8" borderId="0" xfId="0" applyFont="1" applyFill="1" applyAlignment="1">
      <alignment horizontal="center"/>
    </xf>
    <xf numFmtId="0" fontId="1" fillId="5" borderId="16" xfId="0" applyFont="1" applyFill="1" applyBorder="1" applyAlignment="1">
      <alignment horizontal="center" vertical="center" wrapText="1"/>
    </xf>
    <xf numFmtId="164" fontId="0" fillId="0" borderId="16" xfId="0" applyNumberFormat="1" applyFont="1" applyBorder="1" applyAlignment="1">
      <alignment horizontal="center" vertical="center"/>
    </xf>
    <xf numFmtId="0" fontId="0" fillId="6" borderId="11" xfId="0" applyFont="1" applyFill="1" applyBorder="1" applyAlignment="1">
      <alignment horizontal="center"/>
    </xf>
    <xf numFmtId="0" fontId="0" fillId="6" borderId="7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16" fontId="0" fillId="6" borderId="11" xfId="0" applyNumberFormat="1" applyFont="1" applyFill="1" applyBorder="1" applyAlignment="1">
      <alignment horizontal="center" vertical="center"/>
    </xf>
    <xf numFmtId="16" fontId="0" fillId="6" borderId="6" xfId="0" applyNumberFormat="1" applyFont="1" applyFill="1" applyBorder="1" applyAlignment="1">
      <alignment horizontal="center" vertical="center"/>
    </xf>
    <xf numFmtId="16" fontId="0" fillId="6" borderId="7" xfId="0" applyNumberFormat="1" applyFont="1" applyFill="1" applyBorder="1" applyAlignment="1">
      <alignment horizontal="center" vertical="center"/>
    </xf>
    <xf numFmtId="0" fontId="0" fillId="3" borderId="11" xfId="0" applyFont="1" applyFill="1" applyBorder="1" applyAlignment="1" applyProtection="1">
      <alignment horizontal="center" vertical="center"/>
      <protection locked="0"/>
    </xf>
    <xf numFmtId="0" fontId="0" fillId="3" borderId="6" xfId="0" applyFont="1" applyFill="1" applyBorder="1" applyAlignment="1" applyProtection="1">
      <alignment horizontal="center" vertical="center"/>
      <protection locked="0"/>
    </xf>
    <xf numFmtId="0" fontId="0" fillId="3" borderId="7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center"/>
    </xf>
    <xf numFmtId="0" fontId="10" fillId="0" borderId="11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left" vertical="center"/>
    </xf>
    <xf numFmtId="0" fontId="10" fillId="4" borderId="6" xfId="0" applyFont="1" applyFill="1" applyBorder="1" applyAlignment="1">
      <alignment horizontal="left" vertical="center"/>
    </xf>
    <xf numFmtId="0" fontId="10" fillId="4" borderId="7" xfId="0" applyFont="1" applyFill="1" applyBorder="1" applyAlignment="1">
      <alignment horizontal="left" vertical="center"/>
    </xf>
    <xf numFmtId="164" fontId="5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/>
    </xf>
    <xf numFmtId="164" fontId="5" fillId="0" borderId="16" xfId="0" applyNumberFormat="1" applyFont="1" applyFill="1" applyBorder="1" applyAlignment="1">
      <alignment horizontal="center"/>
    </xf>
    <xf numFmtId="0" fontId="0" fillId="7" borderId="11" xfId="0" applyFont="1" applyFill="1" applyBorder="1" applyAlignment="1">
      <alignment horizontal="center"/>
    </xf>
    <xf numFmtId="0" fontId="0" fillId="7" borderId="7" xfId="0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</cellXfs>
  <cellStyles count="3">
    <cellStyle name="Hiperligação" xfId="1" builtinId="8"/>
    <cellStyle name="Mo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0</xdr:row>
      <xdr:rowOff>0</xdr:rowOff>
    </xdr:from>
    <xdr:to>
      <xdr:col>5</xdr:col>
      <xdr:colOff>567004</xdr:colOff>
      <xdr:row>7</xdr:row>
      <xdr:rowOff>182723</xdr:rowOff>
    </xdr:to>
    <xdr:pic>
      <xdr:nvPicPr>
        <xdr:cNvPr id="5" name="Imagem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14575" y="0"/>
          <a:ext cx="1776679" cy="1516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calabiscup@scalabiscup.com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9:K122"/>
  <sheetViews>
    <sheetView showGridLines="0" tabSelected="1" topLeftCell="A37" zoomScaleNormal="100" workbookViewId="0">
      <selection activeCell="D41" sqref="D41"/>
    </sheetView>
  </sheetViews>
  <sheetFormatPr defaultRowHeight="14.4" x14ac:dyDescent="0.3"/>
  <cols>
    <col min="1" max="4" width="10.5546875" customWidth="1"/>
    <col min="5" max="6" width="10.5546875" style="2" customWidth="1"/>
    <col min="7" max="7" width="10.5546875" customWidth="1"/>
    <col min="8" max="9" width="10.5546875" style="2" customWidth="1"/>
    <col min="10" max="10" width="9.5546875" customWidth="1"/>
  </cols>
  <sheetData>
    <row r="9" spans="1:9" ht="15.6" x14ac:dyDescent="0.3">
      <c r="A9" s="69" t="s">
        <v>0</v>
      </c>
      <c r="B9" s="69"/>
      <c r="C9" s="69"/>
      <c r="D9" s="69"/>
      <c r="E9" s="69"/>
      <c r="F9" s="69"/>
      <c r="G9" s="69"/>
      <c r="H9" s="69"/>
      <c r="I9" s="69"/>
    </row>
    <row r="10" spans="1:9" ht="15.6" x14ac:dyDescent="0.3">
      <c r="A10" s="70" t="s">
        <v>52</v>
      </c>
      <c r="B10" s="70"/>
      <c r="C10" s="70"/>
      <c r="D10" s="70"/>
      <c r="E10" s="70"/>
      <c r="F10" s="70"/>
      <c r="G10" s="70"/>
      <c r="H10" s="70"/>
      <c r="I10" s="70"/>
    </row>
    <row r="11" spans="1:9" ht="17.399999999999999" x14ac:dyDescent="0.3">
      <c r="A11" s="71" t="s">
        <v>79</v>
      </c>
      <c r="B11" s="71"/>
      <c r="C11" s="71"/>
      <c r="D11" s="71"/>
      <c r="E11" s="71"/>
      <c r="F11" s="71"/>
      <c r="G11" s="71"/>
      <c r="H11" s="71"/>
      <c r="I11" s="71"/>
    </row>
    <row r="13" spans="1:9" x14ac:dyDescent="0.3">
      <c r="A13" s="84" t="s">
        <v>10</v>
      </c>
      <c r="B13" s="84"/>
      <c r="C13" s="84"/>
      <c r="D13" s="84"/>
      <c r="E13" s="84"/>
      <c r="F13" s="84"/>
      <c r="G13" s="84"/>
      <c r="H13" s="84"/>
      <c r="I13" s="84"/>
    </row>
    <row r="14" spans="1:9" ht="16.2" x14ac:dyDescent="0.3">
      <c r="A14" s="85" t="s">
        <v>80</v>
      </c>
      <c r="B14" s="85"/>
      <c r="C14" s="85"/>
      <c r="D14" s="85"/>
      <c r="E14" s="85"/>
      <c r="F14" s="85"/>
      <c r="G14" s="85"/>
      <c r="H14" s="85"/>
      <c r="I14" s="85"/>
    </row>
    <row r="17" spans="1:11" x14ac:dyDescent="0.3">
      <c r="A17" s="76" t="s">
        <v>11</v>
      </c>
      <c r="B17" s="76"/>
      <c r="C17" s="76"/>
      <c r="D17" s="76"/>
      <c r="E17" s="76"/>
      <c r="F17" s="76"/>
      <c r="G17" s="76"/>
      <c r="H17" s="76"/>
      <c r="I17" s="76"/>
      <c r="J17" s="3"/>
      <c r="K17" s="3"/>
    </row>
    <row r="18" spans="1:11" x14ac:dyDescent="0.3">
      <c r="A18" s="9"/>
      <c r="B18" s="9"/>
      <c r="C18" s="9"/>
      <c r="D18" s="9"/>
      <c r="E18" s="9"/>
      <c r="F18" s="9"/>
      <c r="G18" s="9"/>
      <c r="H18" s="9"/>
      <c r="I18" s="9"/>
      <c r="J18" s="3"/>
      <c r="K18" s="3"/>
    </row>
    <row r="19" spans="1:11" x14ac:dyDescent="0.3">
      <c r="A19" s="7" t="s">
        <v>12</v>
      </c>
      <c r="B19" s="77"/>
      <c r="C19" s="77"/>
      <c r="D19" s="77"/>
      <c r="E19" s="77"/>
      <c r="F19" s="77"/>
      <c r="G19" s="77"/>
      <c r="H19" s="77"/>
      <c r="I19" s="77"/>
      <c r="J19" s="3"/>
      <c r="K19" s="3"/>
    </row>
    <row r="20" spans="1:11" ht="5.25" customHeight="1" x14ac:dyDescent="0.3">
      <c r="A20" s="7"/>
      <c r="B20" s="8"/>
      <c r="C20" s="8"/>
      <c r="D20" s="8"/>
      <c r="E20" s="8"/>
      <c r="F20" s="8"/>
      <c r="G20" s="8"/>
      <c r="H20" s="8"/>
      <c r="I20" s="8"/>
      <c r="J20" s="3"/>
      <c r="K20" s="3"/>
    </row>
    <row r="21" spans="1:11" x14ac:dyDescent="0.3">
      <c r="A21" s="7" t="s">
        <v>13</v>
      </c>
      <c r="B21" s="77"/>
      <c r="C21" s="77"/>
      <c r="D21" s="77"/>
      <c r="E21" s="77"/>
      <c r="F21" s="77"/>
      <c r="G21" s="77"/>
      <c r="H21" s="77"/>
      <c r="I21" s="77"/>
      <c r="J21" s="3"/>
      <c r="K21" s="3"/>
    </row>
    <row r="22" spans="1:11" ht="5.25" customHeight="1" x14ac:dyDescent="0.3">
      <c r="A22" s="7"/>
      <c r="B22" s="8"/>
      <c r="C22" s="8"/>
      <c r="D22" s="8"/>
      <c r="E22" s="8"/>
      <c r="F22" s="8"/>
      <c r="G22" s="8"/>
      <c r="H22" s="8"/>
      <c r="I22" s="8"/>
      <c r="J22" s="3"/>
      <c r="K22" s="3"/>
    </row>
    <row r="23" spans="1:11" x14ac:dyDescent="0.3">
      <c r="A23" s="7" t="s">
        <v>14</v>
      </c>
      <c r="B23" s="77"/>
      <c r="C23" s="77"/>
      <c r="D23" s="7"/>
      <c r="E23" s="8"/>
      <c r="F23" s="8" t="s">
        <v>15</v>
      </c>
      <c r="G23" s="77"/>
      <c r="H23" s="77"/>
      <c r="I23" s="77"/>
      <c r="J23" s="3"/>
      <c r="K23" s="3"/>
    </row>
    <row r="24" spans="1:11" ht="5.25" customHeight="1" x14ac:dyDescent="0.3">
      <c r="A24" s="7"/>
      <c r="B24" s="7"/>
      <c r="C24" s="7"/>
      <c r="D24" s="7"/>
      <c r="E24" s="8"/>
      <c r="F24" s="8"/>
      <c r="G24" s="7"/>
      <c r="H24" s="8"/>
      <c r="I24" s="8"/>
      <c r="J24" s="3"/>
      <c r="K24" s="3"/>
    </row>
    <row r="25" spans="1:11" x14ac:dyDescent="0.3">
      <c r="A25" s="7" t="s">
        <v>1</v>
      </c>
      <c r="B25" s="77"/>
      <c r="C25" s="77"/>
      <c r="D25" s="77"/>
      <c r="E25" s="77"/>
      <c r="F25" s="77"/>
      <c r="G25" s="77"/>
      <c r="H25" s="77"/>
      <c r="I25" s="77"/>
      <c r="J25" s="3"/>
      <c r="K25" s="3"/>
    </row>
    <row r="26" spans="1:11" ht="5.25" customHeight="1" x14ac:dyDescent="0.3">
      <c r="A26" s="7"/>
      <c r="B26" s="8"/>
      <c r="C26" s="8"/>
      <c r="D26" s="8"/>
      <c r="E26" s="8"/>
      <c r="F26" s="8"/>
      <c r="G26" s="8"/>
      <c r="H26" s="8"/>
      <c r="I26" s="8"/>
      <c r="J26" s="3"/>
      <c r="K26" s="3"/>
    </row>
    <row r="27" spans="1:11" x14ac:dyDescent="0.3">
      <c r="A27" s="7" t="s">
        <v>16</v>
      </c>
      <c r="B27" s="77"/>
      <c r="C27" s="77"/>
      <c r="D27" s="77"/>
      <c r="E27" s="77"/>
      <c r="F27" s="77"/>
      <c r="G27" s="77"/>
      <c r="H27" s="77"/>
      <c r="I27" s="77"/>
      <c r="J27" s="3"/>
      <c r="K27" s="3"/>
    </row>
    <row r="28" spans="1:11" ht="5.25" customHeight="1" x14ac:dyDescent="0.3">
      <c r="A28" s="7"/>
      <c r="B28" s="7"/>
      <c r="C28" s="7"/>
      <c r="D28" s="7"/>
      <c r="E28" s="8"/>
      <c r="F28" s="8"/>
      <c r="G28" s="7"/>
      <c r="H28" s="8"/>
      <c r="I28" s="8"/>
      <c r="J28" s="3"/>
      <c r="K28" s="3"/>
    </row>
    <row r="29" spans="1:11" x14ac:dyDescent="0.3">
      <c r="A29" s="7"/>
      <c r="B29" s="7"/>
      <c r="C29" s="7"/>
      <c r="D29" s="7"/>
      <c r="E29" s="8"/>
      <c r="F29" s="8"/>
      <c r="G29" s="7"/>
      <c r="H29" s="8"/>
      <c r="I29" s="8"/>
      <c r="J29" s="3"/>
      <c r="K29" s="3"/>
    </row>
    <row r="30" spans="1:11" x14ac:dyDescent="0.3">
      <c r="A30" s="76" t="s">
        <v>17</v>
      </c>
      <c r="B30" s="76"/>
      <c r="C30" s="76"/>
      <c r="D30" s="76"/>
      <c r="E30" s="76"/>
      <c r="F30" s="76"/>
      <c r="G30" s="76"/>
      <c r="H30" s="76"/>
      <c r="I30" s="76"/>
      <c r="J30" s="3"/>
      <c r="K30" s="3"/>
    </row>
    <row r="31" spans="1:11" ht="5.25" customHeight="1" x14ac:dyDescent="0.3">
      <c r="A31" s="3"/>
      <c r="B31" s="3"/>
      <c r="C31" s="3"/>
      <c r="D31" s="3"/>
      <c r="E31" s="4"/>
      <c r="F31" s="4"/>
      <c r="G31" s="3"/>
      <c r="H31" s="4"/>
      <c r="I31" s="4"/>
      <c r="J31" s="3"/>
      <c r="K31" s="3"/>
    </row>
    <row r="32" spans="1:11" x14ac:dyDescent="0.3">
      <c r="A32" s="86" t="s">
        <v>18</v>
      </c>
      <c r="B32" s="86"/>
      <c r="C32" s="86"/>
      <c r="D32" s="86"/>
      <c r="E32" s="86"/>
      <c r="F32" s="86"/>
      <c r="G32" s="86"/>
      <c r="H32" s="86"/>
      <c r="I32" s="86"/>
      <c r="J32" s="3"/>
      <c r="K32" s="3"/>
    </row>
    <row r="33" spans="1:11" ht="7.5" customHeight="1" x14ac:dyDescent="0.3">
      <c r="A33" s="11"/>
      <c r="B33" s="11"/>
      <c r="C33" s="11"/>
      <c r="D33" s="11"/>
      <c r="E33" s="11"/>
      <c r="F33" s="11"/>
      <c r="G33" s="11"/>
      <c r="H33" s="11"/>
      <c r="I33" s="11"/>
      <c r="J33" s="3"/>
      <c r="K33" s="3"/>
    </row>
    <row r="34" spans="1:11" s="1" customFormat="1" ht="27.6" x14ac:dyDescent="0.3">
      <c r="A34" s="6"/>
      <c r="B34" s="6"/>
      <c r="C34" s="6"/>
      <c r="D34" s="34" t="s">
        <v>64</v>
      </c>
      <c r="E34" s="34" t="s">
        <v>63</v>
      </c>
      <c r="F34" s="34" t="s">
        <v>62</v>
      </c>
      <c r="G34" s="34" t="s">
        <v>53</v>
      </c>
      <c r="H34" s="34" t="s">
        <v>54</v>
      </c>
      <c r="I34" s="34" t="s">
        <v>55</v>
      </c>
      <c r="J34" s="6"/>
      <c r="K34" s="6"/>
    </row>
    <row r="35" spans="1:11" ht="5.25" customHeight="1" x14ac:dyDescent="0.3">
      <c r="A35" s="3"/>
      <c r="B35" s="3"/>
      <c r="C35" s="3"/>
      <c r="D35" s="4"/>
      <c r="E35" s="4"/>
      <c r="F35" s="4"/>
      <c r="G35" s="4"/>
      <c r="H35" s="4"/>
      <c r="J35" s="3"/>
      <c r="K35" s="3"/>
    </row>
    <row r="36" spans="1:11" ht="5.25" customHeight="1" x14ac:dyDescent="0.3">
      <c r="A36" s="5"/>
      <c r="B36" s="5"/>
      <c r="C36" s="5"/>
      <c r="D36" s="6"/>
      <c r="E36" s="6"/>
      <c r="F36" s="6"/>
      <c r="G36" s="6"/>
      <c r="H36" s="6"/>
      <c r="I36" s="6"/>
      <c r="J36" s="3"/>
      <c r="K36" s="3"/>
    </row>
    <row r="37" spans="1:11" x14ac:dyDescent="0.3">
      <c r="A37" s="72" t="s">
        <v>61</v>
      </c>
      <c r="B37" s="73"/>
      <c r="C37" s="39" t="s">
        <v>56</v>
      </c>
      <c r="D37" s="37"/>
      <c r="E37" s="37"/>
      <c r="F37" s="37"/>
      <c r="G37" s="37"/>
      <c r="H37" s="37"/>
      <c r="I37" s="37"/>
      <c r="J37" s="3"/>
      <c r="K37" s="3"/>
    </row>
    <row r="38" spans="1:11" x14ac:dyDescent="0.3">
      <c r="A38" s="74" t="s">
        <v>81</v>
      </c>
      <c r="B38" s="75"/>
      <c r="C38" s="36" t="s">
        <v>57</v>
      </c>
      <c r="D38" s="38"/>
      <c r="E38" s="38"/>
      <c r="F38" s="38"/>
      <c r="G38" s="38"/>
      <c r="H38" s="38"/>
      <c r="I38" s="38"/>
      <c r="J38" s="3"/>
      <c r="K38" s="3"/>
    </row>
    <row r="39" spans="1:11" ht="5.25" customHeight="1" x14ac:dyDescent="0.3">
      <c r="A39" s="5"/>
      <c r="B39" s="5"/>
      <c r="C39" s="5"/>
      <c r="D39" s="6"/>
      <c r="E39" s="6"/>
      <c r="F39" s="6"/>
      <c r="G39" s="6"/>
      <c r="H39" s="6"/>
      <c r="I39" s="6"/>
      <c r="J39" s="3"/>
      <c r="K39" s="3"/>
    </row>
    <row r="40" spans="1:11" x14ac:dyDescent="0.3">
      <c r="A40" s="72" t="s">
        <v>88</v>
      </c>
      <c r="B40" s="73"/>
      <c r="C40" s="39" t="s">
        <v>56</v>
      </c>
      <c r="D40" s="37"/>
      <c r="E40" s="37"/>
      <c r="F40" s="37"/>
      <c r="G40" s="37"/>
      <c r="H40" s="37"/>
      <c r="I40" s="37"/>
      <c r="J40" s="3"/>
      <c r="K40" s="3"/>
    </row>
    <row r="41" spans="1:11" x14ac:dyDescent="0.3">
      <c r="A41" s="74" t="s">
        <v>19</v>
      </c>
      <c r="B41" s="75"/>
      <c r="C41" s="36" t="s">
        <v>57</v>
      </c>
      <c r="D41" s="38"/>
      <c r="E41" s="38"/>
      <c r="F41" s="38"/>
      <c r="G41" s="38"/>
      <c r="H41" s="38"/>
      <c r="I41" s="38"/>
      <c r="J41" s="3"/>
      <c r="K41" s="3"/>
    </row>
    <row r="42" spans="1:11" ht="5.25" customHeight="1" x14ac:dyDescent="0.3">
      <c r="A42" s="5"/>
      <c r="B42" s="5"/>
      <c r="C42" s="5"/>
      <c r="D42" s="6"/>
      <c r="E42" s="6"/>
      <c r="F42" s="6"/>
      <c r="G42" s="6"/>
      <c r="H42" s="6"/>
      <c r="I42" s="6"/>
      <c r="J42" s="3"/>
      <c r="K42" s="3"/>
    </row>
    <row r="43" spans="1:11" x14ac:dyDescent="0.3">
      <c r="A43" s="5"/>
      <c r="B43" s="5"/>
      <c r="C43" s="33" t="s">
        <v>2</v>
      </c>
      <c r="D43" s="10">
        <f t="shared" ref="D43:I43" si="0">SUM(D36:D41)</f>
        <v>0</v>
      </c>
      <c r="E43" s="10">
        <f t="shared" si="0"/>
        <v>0</v>
      </c>
      <c r="F43" s="10">
        <f t="shared" si="0"/>
        <v>0</v>
      </c>
      <c r="G43" s="10">
        <f t="shared" si="0"/>
        <v>0</v>
      </c>
      <c r="H43" s="10">
        <f t="shared" si="0"/>
        <v>0</v>
      </c>
      <c r="I43" s="10">
        <f t="shared" si="0"/>
        <v>0</v>
      </c>
      <c r="J43" s="3"/>
      <c r="K43" s="3"/>
    </row>
    <row r="44" spans="1:11" x14ac:dyDescent="0.3">
      <c r="A44" s="3"/>
      <c r="B44" s="3"/>
      <c r="C44" s="3"/>
      <c r="D44" s="3"/>
      <c r="E44" s="4"/>
      <c r="F44" s="4"/>
      <c r="G44" s="4"/>
      <c r="H44" s="4"/>
      <c r="I44" s="4"/>
      <c r="J44" s="3"/>
      <c r="K44" s="3"/>
    </row>
    <row r="45" spans="1:11" x14ac:dyDescent="0.3">
      <c r="A45" s="87" t="s">
        <v>20</v>
      </c>
      <c r="B45" s="87"/>
      <c r="C45" s="87"/>
      <c r="D45" s="87"/>
      <c r="E45" s="87"/>
      <c r="F45" s="87"/>
      <c r="G45" s="87"/>
      <c r="H45" s="87"/>
      <c r="I45" s="87"/>
      <c r="J45" s="3"/>
      <c r="K45" s="3"/>
    </row>
    <row r="46" spans="1:11" x14ac:dyDescent="0.3">
      <c r="A46" s="12" t="s">
        <v>21</v>
      </c>
      <c r="B46" s="31"/>
      <c r="C46" s="6" t="s">
        <v>22</v>
      </c>
      <c r="D46" s="31"/>
      <c r="E46" s="6" t="s">
        <v>23</v>
      </c>
      <c r="F46" s="31"/>
      <c r="G46" s="6" t="s">
        <v>20</v>
      </c>
      <c r="H46" s="31"/>
      <c r="I46" s="4"/>
      <c r="J46" s="3"/>
      <c r="K46" s="3"/>
    </row>
    <row r="47" spans="1:11" x14ac:dyDescent="0.3">
      <c r="A47" s="3"/>
      <c r="B47" s="3"/>
      <c r="C47" s="3"/>
      <c r="D47" s="3"/>
      <c r="E47" s="4"/>
      <c r="F47" s="4"/>
      <c r="G47" s="3"/>
      <c r="H47" s="4"/>
      <c r="I47" s="4"/>
      <c r="J47" s="3"/>
      <c r="K47" s="3"/>
    </row>
    <row r="48" spans="1:11" x14ac:dyDescent="0.3">
      <c r="A48" s="3"/>
      <c r="B48" s="3"/>
      <c r="C48" s="3"/>
      <c r="D48" s="3"/>
      <c r="E48" s="4"/>
      <c r="F48" s="4"/>
      <c r="G48" s="3"/>
      <c r="H48" s="4"/>
      <c r="I48" s="4"/>
    </row>
    <row r="49" spans="1:11" x14ac:dyDescent="0.3">
      <c r="A49" s="76" t="s">
        <v>24</v>
      </c>
      <c r="B49" s="76"/>
      <c r="C49" s="76"/>
      <c r="D49" s="76"/>
      <c r="E49" s="76"/>
      <c r="F49" s="76"/>
      <c r="G49" s="76"/>
      <c r="H49" s="76"/>
      <c r="I49" s="76"/>
    </row>
    <row r="50" spans="1:11" ht="7.5" customHeight="1" x14ac:dyDescent="0.3">
      <c r="A50" s="3"/>
      <c r="B50" s="3"/>
      <c r="C50" s="3"/>
      <c r="D50" s="3"/>
      <c r="E50" s="4"/>
      <c r="F50" s="4"/>
      <c r="G50" s="3"/>
      <c r="H50" s="4"/>
      <c r="I50" s="4"/>
    </row>
    <row r="51" spans="1:11" x14ac:dyDescent="0.3">
      <c r="A51" s="86" t="s">
        <v>25</v>
      </c>
      <c r="B51" s="86"/>
      <c r="C51" s="86"/>
      <c r="D51" s="86"/>
      <c r="E51" s="86"/>
      <c r="F51" s="86"/>
      <c r="G51" s="86"/>
      <c r="H51" s="86"/>
      <c r="I51" s="86"/>
    </row>
    <row r="52" spans="1:11" ht="6" customHeight="1" x14ac:dyDescent="0.3">
      <c r="A52" s="11"/>
      <c r="B52" s="11"/>
      <c r="C52" s="11"/>
      <c r="D52" s="11"/>
      <c r="E52" s="11"/>
      <c r="F52" s="11"/>
      <c r="G52" s="11"/>
      <c r="H52" s="11"/>
      <c r="I52" s="11"/>
    </row>
    <row r="53" spans="1:11" s="1" customFormat="1" ht="27.6" x14ac:dyDescent="0.3">
      <c r="A53" s="6"/>
      <c r="B53" s="6"/>
      <c r="C53" s="6"/>
      <c r="D53" s="34" t="s">
        <v>64</v>
      </c>
      <c r="E53" s="34" t="s">
        <v>63</v>
      </c>
      <c r="F53" s="34" t="s">
        <v>62</v>
      </c>
      <c r="G53" s="34" t="s">
        <v>53</v>
      </c>
      <c r="H53" s="34" t="s">
        <v>54</v>
      </c>
      <c r="I53" s="34" t="s">
        <v>55</v>
      </c>
      <c r="J53" s="6"/>
      <c r="K53" s="6"/>
    </row>
    <row r="54" spans="1:11" ht="5.25" customHeight="1" x14ac:dyDescent="0.3">
      <c r="A54" s="3"/>
      <c r="B54" s="3"/>
      <c r="C54" s="3"/>
      <c r="D54" s="4"/>
      <c r="E54" s="4"/>
      <c r="F54" s="4"/>
      <c r="G54" s="4"/>
      <c r="H54" s="4"/>
    </row>
    <row r="55" spans="1:11" ht="5.25" customHeight="1" x14ac:dyDescent="0.3">
      <c r="A55" s="5"/>
      <c r="B55" s="5"/>
      <c r="C55" s="5"/>
      <c r="D55" s="13"/>
      <c r="E55" s="13"/>
      <c r="F55" s="13"/>
      <c r="G55" s="13"/>
      <c r="H55" s="13"/>
      <c r="I55" s="13"/>
    </row>
    <row r="56" spans="1:11" x14ac:dyDescent="0.3">
      <c r="A56" s="72" t="s">
        <v>61</v>
      </c>
      <c r="B56" s="73"/>
      <c r="C56" s="39" t="s">
        <v>56</v>
      </c>
      <c r="D56" s="40" t="str">
        <f t="shared" ref="D56:F57" si="1">IF(D37*20&gt;0,D37*20,"")</f>
        <v/>
      </c>
      <c r="E56" s="40" t="str">
        <f t="shared" si="1"/>
        <v/>
      </c>
      <c r="F56" s="40" t="str">
        <f t="shared" si="1"/>
        <v/>
      </c>
      <c r="G56" s="40" t="str">
        <f>IF(G37*20&gt;0,G37*30,"")</f>
        <v/>
      </c>
      <c r="H56" s="40" t="str">
        <f>IF(H37*20&gt;0,H37*30,"")</f>
        <v/>
      </c>
      <c r="I56" s="40" t="str">
        <f>IF(I37*20&gt;0,I37*45,"")</f>
        <v/>
      </c>
    </row>
    <row r="57" spans="1:11" x14ac:dyDescent="0.3">
      <c r="A57" s="74" t="s">
        <v>81</v>
      </c>
      <c r="B57" s="75"/>
      <c r="C57" s="36" t="s">
        <v>57</v>
      </c>
      <c r="D57" s="40" t="str">
        <f t="shared" si="1"/>
        <v/>
      </c>
      <c r="E57" s="40" t="str">
        <f t="shared" si="1"/>
        <v/>
      </c>
      <c r="F57" s="40" t="str">
        <f t="shared" si="1"/>
        <v/>
      </c>
      <c r="G57" s="40" t="str">
        <f>IF(G38*20&gt;0,G38*30,"")</f>
        <v/>
      </c>
      <c r="H57" s="40" t="str">
        <f>IF(H38*20&gt;0,H38*30,"")</f>
        <v/>
      </c>
      <c r="I57" s="40" t="str">
        <f>IF(I38*20&gt;0,I38*45,"")</f>
        <v/>
      </c>
    </row>
    <row r="58" spans="1:11" ht="5.25" customHeight="1" x14ac:dyDescent="0.3">
      <c r="A58" s="5"/>
      <c r="B58" s="5"/>
      <c r="C58" s="5"/>
      <c r="D58" s="13"/>
      <c r="E58" s="13"/>
      <c r="F58" s="13"/>
      <c r="G58" s="13"/>
      <c r="H58" s="13"/>
      <c r="I58" s="13"/>
    </row>
    <row r="59" spans="1:11" x14ac:dyDescent="0.3">
      <c r="A59" s="72" t="s">
        <v>88</v>
      </c>
      <c r="B59" s="73"/>
      <c r="C59" s="39" t="s">
        <v>56</v>
      </c>
      <c r="D59" s="40" t="str">
        <f t="shared" ref="D59:F60" si="2">IF(D40*20&gt;0,D40*20,"")</f>
        <v/>
      </c>
      <c r="E59" s="40" t="str">
        <f t="shared" si="2"/>
        <v/>
      </c>
      <c r="F59" s="40" t="str">
        <f t="shared" si="2"/>
        <v/>
      </c>
      <c r="G59" s="40" t="str">
        <f>IF(G40*20&gt;0,G40*30,"")</f>
        <v/>
      </c>
      <c r="H59" s="40" t="str">
        <f>IF(H40*20&gt;0,H40*30,"")</f>
        <v/>
      </c>
      <c r="I59" s="40" t="str">
        <f>IF(I40*20&gt;0,I40*45,"")</f>
        <v/>
      </c>
    </row>
    <row r="60" spans="1:11" x14ac:dyDescent="0.3">
      <c r="A60" s="74" t="s">
        <v>19</v>
      </c>
      <c r="B60" s="75"/>
      <c r="C60" s="36" t="s">
        <v>57</v>
      </c>
      <c r="D60" s="40" t="str">
        <f t="shared" si="2"/>
        <v/>
      </c>
      <c r="E60" s="40" t="str">
        <f t="shared" si="2"/>
        <v/>
      </c>
      <c r="F60" s="40" t="str">
        <f t="shared" si="2"/>
        <v/>
      </c>
      <c r="G60" s="40" t="str">
        <f>IF(G41*20&gt;0,G41*30,"")</f>
        <v/>
      </c>
      <c r="H60" s="40" t="str">
        <f>IF(H41*20&gt;0,H41*30,"")</f>
        <v/>
      </c>
      <c r="I60" s="40" t="str">
        <f>IF(I41*20&gt;0,I41*45,"")</f>
        <v/>
      </c>
    </row>
    <row r="61" spans="1:11" ht="5.25" customHeight="1" x14ac:dyDescent="0.3">
      <c r="A61" s="5"/>
      <c r="B61" s="5"/>
      <c r="C61" s="5"/>
      <c r="D61" s="6"/>
      <c r="E61" s="6"/>
      <c r="F61" s="6"/>
      <c r="G61" s="6"/>
      <c r="H61" s="6"/>
      <c r="I61" s="6"/>
    </row>
    <row r="62" spans="1:11" x14ac:dyDescent="0.3">
      <c r="A62" s="5"/>
      <c r="B62" s="5"/>
      <c r="C62" s="33" t="s">
        <v>2</v>
      </c>
      <c r="D62" s="14" t="str">
        <f t="shared" ref="D62:I62" si="3">IF(SUM(D55:D60)&gt;0,SUM(D55:D60),"")</f>
        <v/>
      </c>
      <c r="E62" s="14" t="str">
        <f t="shared" si="3"/>
        <v/>
      </c>
      <c r="F62" s="14" t="str">
        <f t="shared" si="3"/>
        <v/>
      </c>
      <c r="G62" s="14" t="str">
        <f t="shared" si="3"/>
        <v/>
      </c>
      <c r="H62" s="14" t="str">
        <f t="shared" si="3"/>
        <v/>
      </c>
      <c r="I62" s="14" t="str">
        <f t="shared" si="3"/>
        <v/>
      </c>
    </row>
    <row r="63" spans="1:11" x14ac:dyDescent="0.3">
      <c r="A63" s="3"/>
      <c r="B63" s="3"/>
      <c r="C63" s="3"/>
      <c r="D63" s="3"/>
      <c r="E63" s="4"/>
      <c r="F63" s="4"/>
      <c r="G63" s="4"/>
      <c r="H63" s="4"/>
      <c r="I63" s="4"/>
    </row>
    <row r="64" spans="1:11" x14ac:dyDescent="0.3">
      <c r="A64" s="87" t="s">
        <v>26</v>
      </c>
      <c r="B64" s="87"/>
      <c r="C64" s="87"/>
      <c r="D64" s="87"/>
      <c r="E64" s="87"/>
      <c r="F64" s="87"/>
      <c r="G64" s="87"/>
      <c r="H64" s="87"/>
      <c r="I64" s="87"/>
    </row>
    <row r="65" spans="1:9" ht="5.25" customHeight="1" x14ac:dyDescent="0.3">
      <c r="A65" s="3"/>
      <c r="B65" s="3"/>
      <c r="C65" s="3"/>
      <c r="D65" s="3"/>
      <c r="E65" s="4"/>
      <c r="F65" s="4"/>
      <c r="G65" s="3"/>
      <c r="H65" s="4"/>
      <c r="I65" s="4"/>
    </row>
    <row r="66" spans="1:9" x14ac:dyDescent="0.3">
      <c r="A66" s="3"/>
      <c r="B66" s="3"/>
      <c r="C66" s="3"/>
      <c r="D66" s="80" t="s">
        <v>27</v>
      </c>
      <c r="E66" s="80"/>
      <c r="F66" s="80"/>
      <c r="G66" s="31"/>
      <c r="H66" s="15" t="str">
        <f>IF(G66*250&gt;0,G66*250,"")</f>
        <v/>
      </c>
      <c r="I66" s="4"/>
    </row>
    <row r="67" spans="1:9" x14ac:dyDescent="0.3">
      <c r="A67" s="3"/>
      <c r="B67" s="3"/>
      <c r="C67" s="3"/>
      <c r="D67" s="16"/>
      <c r="E67" s="16"/>
      <c r="F67" s="16"/>
      <c r="G67" s="21"/>
      <c r="H67" s="22"/>
      <c r="I67" s="4"/>
    </row>
    <row r="68" spans="1:9" s="3" customFormat="1" x14ac:dyDescent="0.3">
      <c r="D68" s="115" t="s">
        <v>6</v>
      </c>
      <c r="E68" s="115"/>
      <c r="F68" s="115"/>
      <c r="G68" s="115"/>
      <c r="H68" s="116">
        <f>SUM(D62:I62,H66)</f>
        <v>0</v>
      </c>
      <c r="I68" s="116"/>
    </row>
    <row r="69" spans="1:9" ht="12" customHeight="1" x14ac:dyDescent="0.3">
      <c r="A69" s="3"/>
      <c r="B69" s="3"/>
      <c r="C69" s="3"/>
      <c r="D69" s="3"/>
      <c r="E69" s="4"/>
      <c r="F69" s="4"/>
      <c r="G69" s="3"/>
      <c r="H69" s="4"/>
      <c r="I69" s="4"/>
    </row>
    <row r="70" spans="1:9" x14ac:dyDescent="0.3">
      <c r="A70" s="84" t="s">
        <v>41</v>
      </c>
      <c r="B70" s="84"/>
      <c r="C70" s="84"/>
      <c r="D70" s="84"/>
      <c r="E70" s="84"/>
      <c r="F70" s="84"/>
      <c r="G70" s="84"/>
      <c r="H70" s="84"/>
      <c r="I70" s="84"/>
    </row>
    <row r="71" spans="1:9" x14ac:dyDescent="0.3">
      <c r="A71" s="17"/>
      <c r="B71" s="17"/>
      <c r="C71" s="17"/>
      <c r="D71" s="17"/>
      <c r="E71" s="17"/>
      <c r="F71" s="17"/>
      <c r="G71" s="17"/>
      <c r="H71" s="17"/>
      <c r="I71" s="17"/>
    </row>
    <row r="72" spans="1:9" x14ac:dyDescent="0.3">
      <c r="A72" s="90"/>
      <c r="B72" s="91"/>
      <c r="C72" s="52" t="s">
        <v>5</v>
      </c>
      <c r="D72" s="93" t="s">
        <v>42</v>
      </c>
      <c r="E72" s="94"/>
      <c r="F72" s="94"/>
      <c r="G72" s="95"/>
      <c r="H72" s="53" t="s">
        <v>4</v>
      </c>
      <c r="I72" s="54" t="s">
        <v>2</v>
      </c>
    </row>
    <row r="73" spans="1:9" x14ac:dyDescent="0.3">
      <c r="A73" s="92" t="s">
        <v>43</v>
      </c>
      <c r="B73" s="92"/>
      <c r="C73" s="28">
        <v>20</v>
      </c>
      <c r="D73" s="96"/>
      <c r="E73" s="97"/>
      <c r="F73" s="97"/>
      <c r="G73" s="98"/>
      <c r="H73" s="26">
        <f>SUM(D73:G73)*C73</f>
        <v>0</v>
      </c>
      <c r="I73" s="68">
        <f>SUM(H73:H75)</f>
        <v>0</v>
      </c>
    </row>
    <row r="74" spans="1:9" ht="30" customHeight="1" x14ac:dyDescent="0.3">
      <c r="A74" s="92" t="s">
        <v>44</v>
      </c>
      <c r="B74" s="92"/>
      <c r="C74" s="29">
        <v>5</v>
      </c>
      <c r="D74" s="96"/>
      <c r="E74" s="97"/>
      <c r="F74" s="97"/>
      <c r="G74" s="98"/>
      <c r="H74" s="26">
        <f>SUM(D74:G74)*C74</f>
        <v>0</v>
      </c>
      <c r="I74" s="68"/>
    </row>
    <row r="75" spans="1:9" ht="59.25" customHeight="1" x14ac:dyDescent="0.3">
      <c r="A75" s="92" t="s">
        <v>45</v>
      </c>
      <c r="B75" s="92"/>
      <c r="C75" s="28">
        <v>16</v>
      </c>
      <c r="D75" s="96"/>
      <c r="E75" s="97"/>
      <c r="F75" s="97"/>
      <c r="G75" s="98"/>
      <c r="H75" s="26">
        <f>SUM(D75:G75)*C75</f>
        <v>0</v>
      </c>
      <c r="I75" s="68"/>
    </row>
    <row r="76" spans="1:9" x14ac:dyDescent="0.3">
      <c r="A76" s="18"/>
      <c r="B76" s="19"/>
      <c r="C76" s="18"/>
      <c r="D76" s="19"/>
      <c r="E76" s="18"/>
      <c r="F76" s="19"/>
      <c r="G76" s="18"/>
      <c r="H76" s="19"/>
      <c r="I76" s="20"/>
    </row>
    <row r="77" spans="1:9" x14ac:dyDescent="0.3">
      <c r="A77" s="76" t="s">
        <v>28</v>
      </c>
      <c r="B77" s="76"/>
      <c r="C77" s="76"/>
      <c r="D77" s="76"/>
      <c r="E77" s="76"/>
      <c r="F77" s="76"/>
      <c r="G77" s="76"/>
      <c r="H77" s="76"/>
      <c r="I77" s="76"/>
    </row>
    <row r="78" spans="1:9" ht="6" customHeight="1" x14ac:dyDescent="0.3">
      <c r="A78" s="3"/>
      <c r="B78" s="3"/>
      <c r="C78" s="3"/>
      <c r="D78" s="3"/>
      <c r="E78" s="4"/>
      <c r="F78" s="4"/>
      <c r="G78" s="3"/>
      <c r="H78" s="4"/>
      <c r="I78" s="4"/>
    </row>
    <row r="79" spans="1:9" x14ac:dyDescent="0.3">
      <c r="A79" s="86" t="s">
        <v>36</v>
      </c>
      <c r="B79" s="86"/>
      <c r="C79" s="86"/>
      <c r="D79" s="86"/>
      <c r="E79" s="86"/>
      <c r="F79" s="86"/>
      <c r="G79" s="86"/>
      <c r="H79" s="86"/>
      <c r="I79" s="86"/>
    </row>
    <row r="80" spans="1:9" x14ac:dyDescent="0.3">
      <c r="A80" s="17"/>
      <c r="B80" s="17"/>
      <c r="C80" s="17"/>
      <c r="D80" s="17"/>
      <c r="E80" s="17"/>
      <c r="F80" s="17"/>
      <c r="G80" s="17"/>
      <c r="H80" s="17"/>
      <c r="I80" s="17"/>
    </row>
    <row r="81" spans="1:9" x14ac:dyDescent="0.3">
      <c r="A81" s="117"/>
      <c r="B81" s="118"/>
      <c r="C81" s="59" t="s">
        <v>5</v>
      </c>
      <c r="D81" s="56">
        <v>42184</v>
      </c>
      <c r="E81" s="56">
        <v>42185</v>
      </c>
      <c r="F81" s="56">
        <v>42186</v>
      </c>
      <c r="G81" s="56">
        <v>42187</v>
      </c>
      <c r="H81" s="57" t="s">
        <v>4</v>
      </c>
      <c r="I81" s="58" t="s">
        <v>2</v>
      </c>
    </row>
    <row r="82" spans="1:9" x14ac:dyDescent="0.3">
      <c r="A82" s="60" t="s">
        <v>46</v>
      </c>
      <c r="B82" s="61"/>
      <c r="C82" s="61"/>
      <c r="D82" s="61"/>
      <c r="E82" s="61"/>
      <c r="F82" s="61"/>
      <c r="G82" s="61"/>
      <c r="H82" s="61"/>
      <c r="I82" s="61"/>
    </row>
    <row r="83" spans="1:9" ht="15" customHeight="1" x14ac:dyDescent="0.3">
      <c r="A83" s="62" t="s">
        <v>37</v>
      </c>
      <c r="B83" s="63"/>
      <c r="C83" s="28">
        <v>8</v>
      </c>
      <c r="D83" s="30"/>
      <c r="E83" s="30"/>
      <c r="F83" s="30"/>
      <c r="G83" s="30"/>
      <c r="H83" s="26">
        <f>SUM(D83:G83)*C83</f>
        <v>0</v>
      </c>
      <c r="I83" s="119">
        <f>SUM(H83:H86)</f>
        <v>0</v>
      </c>
    </row>
    <row r="84" spans="1:9" ht="15" customHeight="1" x14ac:dyDescent="0.3">
      <c r="A84" s="64" t="s">
        <v>38</v>
      </c>
      <c r="B84" s="65"/>
      <c r="C84" s="29">
        <v>8</v>
      </c>
      <c r="D84" s="30"/>
      <c r="E84" s="30"/>
      <c r="F84" s="30"/>
      <c r="G84" s="30"/>
      <c r="H84" s="26">
        <f>SUM(D84:G84)*C84</f>
        <v>0</v>
      </c>
      <c r="I84" s="120"/>
    </row>
    <row r="85" spans="1:9" ht="15" customHeight="1" x14ac:dyDescent="0.3">
      <c r="A85" s="64" t="s">
        <v>39</v>
      </c>
      <c r="B85" s="65"/>
      <c r="C85" s="28">
        <v>15</v>
      </c>
      <c r="D85" s="30"/>
      <c r="E85" s="30"/>
      <c r="F85" s="30"/>
      <c r="G85" s="30"/>
      <c r="H85" s="26">
        <f>SUM(D85:G85)*C85</f>
        <v>0</v>
      </c>
      <c r="I85" s="120"/>
    </row>
    <row r="86" spans="1:9" ht="34.5" customHeight="1" x14ac:dyDescent="0.3">
      <c r="A86" s="66" t="s">
        <v>40</v>
      </c>
      <c r="B86" s="67"/>
      <c r="C86" s="28">
        <v>20</v>
      </c>
      <c r="D86" s="104"/>
      <c r="E86" s="105"/>
      <c r="F86" s="106"/>
      <c r="G86" s="30"/>
      <c r="H86" s="26">
        <f>SUM(D86:G86)*C86</f>
        <v>0</v>
      </c>
      <c r="I86" s="121"/>
    </row>
    <row r="87" spans="1:9" s="47" customFormat="1" x14ac:dyDescent="0.3">
      <c r="A87" s="41"/>
      <c r="B87" s="41"/>
      <c r="C87" s="42"/>
      <c r="D87" s="43"/>
      <c r="E87" s="43"/>
      <c r="F87" s="43"/>
      <c r="G87" s="46"/>
      <c r="H87" s="44"/>
      <c r="I87" s="45"/>
    </row>
    <row r="88" spans="1:9" x14ac:dyDescent="0.3">
      <c r="A88" s="86" t="s">
        <v>29</v>
      </c>
      <c r="B88" s="86"/>
      <c r="C88" s="86"/>
      <c r="D88" s="86"/>
      <c r="E88" s="86"/>
      <c r="F88" s="86"/>
      <c r="G88" s="86"/>
      <c r="H88" s="86"/>
      <c r="I88" s="86"/>
    </row>
    <row r="89" spans="1:9" ht="9.75" customHeight="1" x14ac:dyDescent="0.3">
      <c r="A89" s="17"/>
      <c r="B89" s="17"/>
      <c r="C89" s="17"/>
      <c r="D89" s="17"/>
      <c r="E89" s="17"/>
      <c r="F89" s="17"/>
      <c r="G89" s="17"/>
      <c r="H89" s="17"/>
      <c r="I89" s="17"/>
    </row>
    <row r="90" spans="1:9" x14ac:dyDescent="0.3">
      <c r="A90" s="117"/>
      <c r="B90" s="118"/>
      <c r="C90" s="55" t="s">
        <v>30</v>
      </c>
      <c r="D90" s="56">
        <v>42184</v>
      </c>
      <c r="E90" s="56">
        <v>42185</v>
      </c>
      <c r="F90" s="56">
        <v>42186</v>
      </c>
      <c r="G90" s="56">
        <v>42187</v>
      </c>
      <c r="H90" s="57" t="s">
        <v>4</v>
      </c>
      <c r="I90" s="58" t="s">
        <v>2</v>
      </c>
    </row>
    <row r="91" spans="1:9" x14ac:dyDescent="0.3">
      <c r="A91" s="60" t="s">
        <v>31</v>
      </c>
      <c r="B91" s="61"/>
      <c r="C91" s="61"/>
      <c r="D91" s="61"/>
      <c r="E91" s="61"/>
      <c r="F91" s="61"/>
      <c r="G91" s="61"/>
      <c r="H91" s="61"/>
      <c r="I91" s="61"/>
    </row>
    <row r="92" spans="1:9" ht="27.75" customHeight="1" x14ac:dyDescent="0.3">
      <c r="A92" s="62" t="s">
        <v>7</v>
      </c>
      <c r="B92" s="63"/>
      <c r="C92" s="27" t="s">
        <v>69</v>
      </c>
      <c r="D92" s="30"/>
      <c r="E92" s="30"/>
      <c r="F92" s="30"/>
      <c r="G92" s="30"/>
      <c r="H92" s="26">
        <f>SUM(D92:G92)*50</f>
        <v>0</v>
      </c>
      <c r="I92" s="68">
        <f>SUM(H92:H94)</f>
        <v>0</v>
      </c>
    </row>
    <row r="93" spans="1:9" ht="27.75" customHeight="1" x14ac:dyDescent="0.3">
      <c r="A93" s="64"/>
      <c r="B93" s="65"/>
      <c r="C93" s="24" t="s">
        <v>9</v>
      </c>
      <c r="D93" s="30"/>
      <c r="E93" s="30"/>
      <c r="F93" s="30"/>
      <c r="G93" s="30"/>
      <c r="H93" s="26">
        <f>SUM(D93:G93)*60</f>
        <v>0</v>
      </c>
      <c r="I93" s="68"/>
    </row>
    <row r="94" spans="1:9" ht="27.75" customHeight="1" x14ac:dyDescent="0.3">
      <c r="A94" s="64"/>
      <c r="B94" s="65"/>
      <c r="C94" s="25" t="s">
        <v>70</v>
      </c>
      <c r="D94" s="30"/>
      <c r="E94" s="30"/>
      <c r="F94" s="30"/>
      <c r="G94" s="30"/>
      <c r="H94" s="26">
        <f>SUM(D94:G94)*75</f>
        <v>0</v>
      </c>
      <c r="I94" s="68"/>
    </row>
    <row r="95" spans="1:9" ht="13.5" customHeight="1" x14ac:dyDescent="0.3">
      <c r="A95" s="66"/>
      <c r="B95" s="67"/>
      <c r="C95" s="107" t="s">
        <v>35</v>
      </c>
      <c r="D95" s="108"/>
      <c r="E95" s="108"/>
      <c r="F95" s="108"/>
      <c r="G95" s="108"/>
      <c r="H95" s="108"/>
      <c r="I95" s="109"/>
    </row>
    <row r="96" spans="1:9" ht="12.75" customHeight="1" x14ac:dyDescent="0.3">
      <c r="A96" s="60" t="s">
        <v>58</v>
      </c>
      <c r="B96" s="61"/>
      <c r="C96" s="61"/>
      <c r="D96" s="61"/>
      <c r="E96" s="61"/>
      <c r="F96" s="61"/>
      <c r="G96" s="61"/>
      <c r="H96" s="61"/>
      <c r="I96" s="61"/>
    </row>
    <row r="97" spans="1:9" ht="27.75" customHeight="1" x14ac:dyDescent="0.3">
      <c r="A97" s="62" t="s">
        <v>60</v>
      </c>
      <c r="B97" s="63"/>
      <c r="C97" s="35" t="s">
        <v>59</v>
      </c>
      <c r="D97" s="30"/>
      <c r="E97" s="30"/>
      <c r="F97" s="30"/>
      <c r="G97" s="30"/>
      <c r="H97" s="26">
        <f>SUM(D97:G97)*45</f>
        <v>0</v>
      </c>
      <c r="I97" s="110">
        <f>SUM(H97:H98)</f>
        <v>0</v>
      </c>
    </row>
    <row r="98" spans="1:9" ht="27.75" customHeight="1" x14ac:dyDescent="0.3">
      <c r="A98" s="66"/>
      <c r="B98" s="67"/>
      <c r="C98" s="24" t="s">
        <v>71</v>
      </c>
      <c r="D98" s="30"/>
      <c r="E98" s="30"/>
      <c r="F98" s="30"/>
      <c r="G98" s="30"/>
      <c r="H98" s="26">
        <f>SUM(D98:G98)*58</f>
        <v>0</v>
      </c>
      <c r="I98" s="111"/>
    </row>
    <row r="99" spans="1:9" ht="12.75" customHeight="1" x14ac:dyDescent="0.3">
      <c r="A99" s="60" t="s">
        <v>32</v>
      </c>
      <c r="B99" s="61"/>
      <c r="C99" s="61"/>
      <c r="D99" s="61"/>
      <c r="E99" s="61"/>
      <c r="F99" s="61"/>
      <c r="G99" s="61"/>
      <c r="H99" s="61"/>
      <c r="I99" s="61"/>
    </row>
    <row r="100" spans="1:9" ht="27.75" customHeight="1" x14ac:dyDescent="0.3">
      <c r="A100" s="62" t="s">
        <v>8</v>
      </c>
      <c r="B100" s="63"/>
      <c r="C100" s="32" t="s">
        <v>33</v>
      </c>
      <c r="D100" s="30"/>
      <c r="E100" s="30"/>
      <c r="F100" s="30"/>
      <c r="G100" s="30"/>
      <c r="H100" s="26">
        <f>SUM(D100:G100)*45</f>
        <v>0</v>
      </c>
      <c r="I100" s="68">
        <f>SUM(H100:H102)</f>
        <v>0</v>
      </c>
    </row>
    <row r="101" spans="1:9" ht="27.75" customHeight="1" x14ac:dyDescent="0.3">
      <c r="A101" s="64"/>
      <c r="B101" s="65"/>
      <c r="C101" s="24" t="s">
        <v>9</v>
      </c>
      <c r="D101" s="30"/>
      <c r="E101" s="30"/>
      <c r="F101" s="30"/>
      <c r="G101" s="30"/>
      <c r="H101" s="26">
        <f>SUM(D101:G101)*60</f>
        <v>0</v>
      </c>
      <c r="I101" s="68"/>
    </row>
    <row r="102" spans="1:9" ht="27.75" customHeight="1" x14ac:dyDescent="0.3">
      <c r="A102" s="64"/>
      <c r="B102" s="65"/>
      <c r="C102" s="25" t="s">
        <v>34</v>
      </c>
      <c r="D102" s="30"/>
      <c r="E102" s="30"/>
      <c r="F102" s="30"/>
      <c r="G102" s="30"/>
      <c r="H102" s="26">
        <f>SUM(D102:G102)*70</f>
        <v>0</v>
      </c>
      <c r="I102" s="68"/>
    </row>
    <row r="103" spans="1:9" ht="13.5" customHeight="1" x14ac:dyDescent="0.3">
      <c r="A103" s="66"/>
      <c r="B103" s="67"/>
      <c r="C103" s="107" t="s">
        <v>35</v>
      </c>
      <c r="D103" s="108"/>
      <c r="E103" s="108"/>
      <c r="F103" s="108"/>
      <c r="G103" s="108"/>
      <c r="H103" s="108"/>
      <c r="I103" s="109"/>
    </row>
    <row r="104" spans="1:9" ht="12.75" customHeight="1" x14ac:dyDescent="0.3">
      <c r="A104" s="60" t="s">
        <v>68</v>
      </c>
      <c r="B104" s="61"/>
      <c r="C104" s="61"/>
      <c r="D104" s="61"/>
      <c r="E104" s="61"/>
      <c r="F104" s="61"/>
      <c r="G104" s="61"/>
      <c r="H104" s="61"/>
      <c r="I104" s="61"/>
    </row>
    <row r="105" spans="1:9" ht="45" customHeight="1" x14ac:dyDescent="0.3">
      <c r="A105" s="112" t="s">
        <v>76</v>
      </c>
      <c r="B105" s="112" t="s">
        <v>65</v>
      </c>
      <c r="C105" s="32" t="s">
        <v>77</v>
      </c>
      <c r="D105" s="30"/>
      <c r="E105" s="30"/>
      <c r="F105" s="30"/>
      <c r="G105" s="30"/>
      <c r="H105" s="26">
        <f>SUM(D105:G105)*76</f>
        <v>0</v>
      </c>
      <c r="I105" s="68">
        <f>SUM(H105:H109)</f>
        <v>0</v>
      </c>
    </row>
    <row r="106" spans="1:9" ht="45" customHeight="1" x14ac:dyDescent="0.3">
      <c r="A106" s="113"/>
      <c r="B106" s="114"/>
      <c r="C106" s="48" t="s">
        <v>78</v>
      </c>
      <c r="D106" s="30"/>
      <c r="E106" s="30"/>
      <c r="F106" s="30"/>
      <c r="G106" s="30"/>
      <c r="H106" s="26">
        <f>SUM(D106:G106)*152</f>
        <v>0</v>
      </c>
      <c r="I106" s="68"/>
    </row>
    <row r="107" spans="1:9" ht="43.2" x14ac:dyDescent="0.3">
      <c r="A107" s="113"/>
      <c r="B107" s="48" t="s">
        <v>66</v>
      </c>
      <c r="C107" s="48" t="s">
        <v>82</v>
      </c>
      <c r="D107" s="30"/>
      <c r="E107" s="30"/>
      <c r="F107" s="30"/>
      <c r="G107" s="30"/>
      <c r="H107" s="26">
        <f>SUM(D107:G107)*150</f>
        <v>0</v>
      </c>
      <c r="I107" s="68"/>
    </row>
    <row r="108" spans="1:9" ht="43.2" x14ac:dyDescent="0.3">
      <c r="A108" s="113"/>
      <c r="B108" s="51" t="s">
        <v>83</v>
      </c>
      <c r="C108" s="51" t="s">
        <v>84</v>
      </c>
      <c r="D108" s="30"/>
      <c r="E108" s="30"/>
      <c r="F108" s="30"/>
      <c r="G108" s="30"/>
      <c r="H108" s="26">
        <f>SUM(D108:G108)*100</f>
        <v>0</v>
      </c>
      <c r="I108" s="68"/>
    </row>
    <row r="109" spans="1:9" ht="27.75" customHeight="1" x14ac:dyDescent="0.3">
      <c r="A109" s="113"/>
      <c r="B109" s="50" t="s">
        <v>67</v>
      </c>
      <c r="C109" s="48" t="s">
        <v>85</v>
      </c>
      <c r="D109" s="30"/>
      <c r="E109" s="30"/>
      <c r="F109" s="30"/>
      <c r="G109" s="30"/>
      <c r="H109" s="26">
        <f>SUM(D109:G109)*60</f>
        <v>0</v>
      </c>
      <c r="I109" s="68"/>
    </row>
    <row r="110" spans="1:9" ht="12.75" customHeight="1" x14ac:dyDescent="0.3">
      <c r="A110" s="60" t="s">
        <v>74</v>
      </c>
      <c r="B110" s="61"/>
      <c r="C110" s="61"/>
      <c r="D110" s="61"/>
      <c r="E110" s="61"/>
      <c r="F110" s="61"/>
      <c r="G110" s="61"/>
      <c r="H110" s="61"/>
      <c r="I110" s="61"/>
    </row>
    <row r="111" spans="1:9" ht="27.75" customHeight="1" x14ac:dyDescent="0.3">
      <c r="A111" s="62" t="s">
        <v>75</v>
      </c>
      <c r="B111" s="63"/>
      <c r="C111" s="49" t="s">
        <v>72</v>
      </c>
      <c r="D111" s="30"/>
      <c r="E111" s="30"/>
      <c r="F111" s="30"/>
      <c r="G111" s="30"/>
      <c r="H111" s="26">
        <f>SUM(D111:G111)*18</f>
        <v>0</v>
      </c>
      <c r="I111" s="68">
        <f>SUM(H111:H113)</f>
        <v>0</v>
      </c>
    </row>
    <row r="112" spans="1:9" ht="27.75" customHeight="1" x14ac:dyDescent="0.3">
      <c r="A112" s="64"/>
      <c r="B112" s="65"/>
      <c r="C112" s="24" t="s">
        <v>73</v>
      </c>
      <c r="D112" s="30"/>
      <c r="E112" s="30"/>
      <c r="F112" s="30"/>
      <c r="G112" s="30"/>
      <c r="H112" s="26">
        <f>SUM(D112:G112)*36</f>
        <v>0</v>
      </c>
      <c r="I112" s="68"/>
    </row>
    <row r="113" spans="1:9" ht="27.75" customHeight="1" x14ac:dyDescent="0.3">
      <c r="A113" s="66"/>
      <c r="B113" s="67"/>
      <c r="C113" s="25" t="s">
        <v>86</v>
      </c>
      <c r="D113" s="30"/>
      <c r="E113" s="30"/>
      <c r="F113" s="30"/>
      <c r="G113" s="30"/>
      <c r="H113" s="26">
        <f>SUM(D113:G113)*48</f>
        <v>0</v>
      </c>
      <c r="I113" s="68"/>
    </row>
    <row r="114" spans="1:9" x14ac:dyDescent="0.3">
      <c r="A114" s="23"/>
      <c r="B114" s="23"/>
      <c r="C114" s="23"/>
      <c r="D114" s="23"/>
      <c r="E114" s="23"/>
      <c r="F114" s="23"/>
      <c r="G114" s="23"/>
      <c r="H114" s="23"/>
      <c r="I114" s="23"/>
    </row>
    <row r="115" spans="1:9" s="3" customFormat="1" x14ac:dyDescent="0.3">
      <c r="D115" s="99" t="s">
        <v>47</v>
      </c>
      <c r="E115" s="100"/>
      <c r="F115" s="100"/>
      <c r="G115" s="101"/>
      <c r="H115" s="102">
        <f>SUM(I73,I83,I97,I105,I100,I92,H68,I111)</f>
        <v>0</v>
      </c>
      <c r="I115" s="103"/>
    </row>
    <row r="116" spans="1:9" x14ac:dyDescent="0.3">
      <c r="A116" s="3"/>
      <c r="B116" s="3"/>
      <c r="C116" s="3"/>
      <c r="D116" s="88" t="s">
        <v>48</v>
      </c>
      <c r="E116" s="88"/>
      <c r="F116" s="88"/>
      <c r="G116" s="88"/>
      <c r="H116" s="89">
        <f>H68+(SUM(I73,I83,I105,I100,I92)/2)</f>
        <v>0</v>
      </c>
      <c r="I116" s="89"/>
    </row>
    <row r="117" spans="1:9" x14ac:dyDescent="0.3">
      <c r="A117" s="3"/>
      <c r="B117" s="3"/>
      <c r="C117" s="3"/>
      <c r="D117" s="3"/>
      <c r="E117" s="4"/>
      <c r="F117" s="4"/>
      <c r="G117" s="3"/>
      <c r="H117" s="4"/>
      <c r="I117" s="4"/>
    </row>
    <row r="118" spans="1:9" ht="15" customHeight="1" x14ac:dyDescent="0.3">
      <c r="A118" s="78" t="s">
        <v>87</v>
      </c>
      <c r="B118" s="79"/>
      <c r="C118" s="79"/>
      <c r="D118" s="79"/>
      <c r="E118" s="79"/>
      <c r="F118" s="4"/>
      <c r="G118" s="3" t="s">
        <v>49</v>
      </c>
      <c r="H118" s="82">
        <f ca="1">TODAY()</f>
        <v>42374</v>
      </c>
      <c r="I118" s="82"/>
    </row>
    <row r="119" spans="1:9" x14ac:dyDescent="0.3">
      <c r="A119" s="79"/>
      <c r="B119" s="79"/>
      <c r="C119" s="79"/>
      <c r="D119" s="79"/>
      <c r="E119" s="79"/>
      <c r="F119" s="4"/>
      <c r="G119" s="3" t="s">
        <v>50</v>
      </c>
      <c r="H119" s="83"/>
      <c r="I119" s="83"/>
    </row>
    <row r="120" spans="1:9" ht="75" customHeight="1" x14ac:dyDescent="0.3">
      <c r="A120" s="79"/>
      <c r="B120" s="79"/>
      <c r="C120" s="79"/>
      <c r="D120" s="79"/>
      <c r="E120" s="79"/>
    </row>
    <row r="121" spans="1:9" x14ac:dyDescent="0.3">
      <c r="A121" s="3"/>
      <c r="B121" s="3"/>
      <c r="C121" s="3"/>
      <c r="D121" s="3"/>
      <c r="E121" s="4"/>
    </row>
    <row r="122" spans="1:9" x14ac:dyDescent="0.3">
      <c r="A122" s="80" t="s">
        <v>51</v>
      </c>
      <c r="B122" s="80"/>
      <c r="C122" s="81" t="s">
        <v>3</v>
      </c>
      <c r="D122" s="80"/>
      <c r="E122" s="80"/>
    </row>
  </sheetData>
  <sheetProtection algorithmName="SHA-512" hashValue="ncD7SobeXhAUAca2k6JRo9e4OD50DQkkDIWbYqCbk2n9SUqGetyP4IxgEvkEOBxdu+oAH/gskaJ+ZtCoxAdCpA==" saltValue="l0ADXz9kPCSeuvKQcox0Gg==" spinCount="100000" sheet="1" objects="1" scenarios="1" selectLockedCells="1"/>
  <customSheetViews>
    <customSheetView guid="{CBF1606B-28FD-4550-857A-C1F48D26CCA9}" showPageBreaks="1" showGridLines="0" printArea="1">
      <selection activeCell="I1" sqref="A1:I56"/>
      <pageMargins left="0.25" right="0.25" top="0.75" bottom="0.75" header="0.3" footer="0.3"/>
      <pageSetup paperSize="9" orientation="portrait" r:id="rId1"/>
    </customSheetView>
  </customSheetViews>
  <mergeCells count="78">
    <mergeCell ref="A105:A109"/>
    <mergeCell ref="B105:B106"/>
    <mergeCell ref="A64:I64"/>
    <mergeCell ref="D66:F66"/>
    <mergeCell ref="D68:G68"/>
    <mergeCell ref="H68:I68"/>
    <mergeCell ref="A90:B90"/>
    <mergeCell ref="I83:I86"/>
    <mergeCell ref="A86:B86"/>
    <mergeCell ref="A79:I79"/>
    <mergeCell ref="A81:B81"/>
    <mergeCell ref="I105:I109"/>
    <mergeCell ref="A77:I77"/>
    <mergeCell ref="A88:I88"/>
    <mergeCell ref="I92:I94"/>
    <mergeCell ref="A104:I104"/>
    <mergeCell ref="A82:I82"/>
    <mergeCell ref="A83:B83"/>
    <mergeCell ref="A84:B84"/>
    <mergeCell ref="A85:B85"/>
    <mergeCell ref="I100:I102"/>
    <mergeCell ref="D86:F86"/>
    <mergeCell ref="A100:B103"/>
    <mergeCell ref="C103:I103"/>
    <mergeCell ref="A92:B95"/>
    <mergeCell ref="C95:I95"/>
    <mergeCell ref="A91:I91"/>
    <mergeCell ref="A99:I99"/>
    <mergeCell ref="A96:I96"/>
    <mergeCell ref="A97:B98"/>
    <mergeCell ref="I97:I98"/>
    <mergeCell ref="A59:B59"/>
    <mergeCell ref="A60:B60"/>
    <mergeCell ref="D116:G116"/>
    <mergeCell ref="H116:I116"/>
    <mergeCell ref="A70:I70"/>
    <mergeCell ref="A72:B72"/>
    <mergeCell ref="A73:B73"/>
    <mergeCell ref="I73:I75"/>
    <mergeCell ref="A74:B74"/>
    <mergeCell ref="A75:B75"/>
    <mergeCell ref="D72:G72"/>
    <mergeCell ref="D73:G73"/>
    <mergeCell ref="D74:G74"/>
    <mergeCell ref="D75:G75"/>
    <mergeCell ref="D115:G115"/>
    <mergeCell ref="H115:I115"/>
    <mergeCell ref="A51:I51"/>
    <mergeCell ref="A32:I32"/>
    <mergeCell ref="A45:I45"/>
    <mergeCell ref="A56:B56"/>
    <mergeCell ref="A57:B57"/>
    <mergeCell ref="G23:I23"/>
    <mergeCell ref="B25:I25"/>
    <mergeCell ref="B27:I27"/>
    <mergeCell ref="A30:I30"/>
    <mergeCell ref="A49:I49"/>
    <mergeCell ref="A118:E120"/>
    <mergeCell ref="A122:B122"/>
    <mergeCell ref="C122:E122"/>
    <mergeCell ref="H118:I118"/>
    <mergeCell ref="H119:I119"/>
    <mergeCell ref="A110:I110"/>
    <mergeCell ref="A111:B113"/>
    <mergeCell ref="I111:I113"/>
    <mergeCell ref="A9:I9"/>
    <mergeCell ref="A10:I10"/>
    <mergeCell ref="A11:I11"/>
    <mergeCell ref="A37:B37"/>
    <mergeCell ref="A38:B38"/>
    <mergeCell ref="A40:B40"/>
    <mergeCell ref="A41:B41"/>
    <mergeCell ref="A17:I17"/>
    <mergeCell ref="B19:I19"/>
    <mergeCell ref="B21:I21"/>
    <mergeCell ref="A13:I13"/>
    <mergeCell ref="A14:I14"/>
    <mergeCell ref="B23:C23"/>
  </mergeCells>
  <hyperlinks>
    <hyperlink ref="C122" r:id="rId2"/>
  </hyperlinks>
  <pageMargins left="0.25" right="0.25" top="0.75" bottom="0.75" header="0.3" footer="0.3"/>
  <pageSetup paperSize="9" orientation="portrait" r:id="rId3"/>
  <rowBreaks count="3" manualBreakCount="3">
    <brk id="47" max="16383" man="1"/>
    <brk id="87" max="16383" man="1"/>
    <brk id="114" max="16383" man="1"/>
  </rowBreaks>
  <drawing r:id="rId4"/>
  <extLst>
    <ext xmlns:x14="http://schemas.microsoft.com/office/spreadsheetml/2009/9/main" uri="{CCE6A557-97BC-4b89-ADB6-D9C93CAAB3DF}">
      <x14:dataValidations xmlns:xm="http://schemas.microsoft.com/office/excel/2006/main" xWindow="705" yWindow="665" count="4">
        <x14:dataValidation type="list" allowBlank="1" showInputMessage="1" showErrorMessage="1">
          <x14:formula1>
            <xm:f>Folha1!$B$3:$B$32</xm:f>
          </x14:formula1>
          <xm:sqref>D37:I38 G66 B46 D46 F46 H46 D40:I41</xm:sqref>
        </x14:dataValidation>
        <x14:dataValidation type="list" allowBlank="1" showInputMessage="1" showErrorMessage="1" promptTitle="Transports" prompt="Please, insert the number of persons">
          <x14:formula1>
            <xm:f>Folha1!$B$3:$B$32</xm:f>
          </x14:formula1>
          <xm:sqref>D73:G75</xm:sqref>
        </x14:dataValidation>
        <x14:dataValidation type="list" allowBlank="1" showInputMessage="1" showErrorMessage="1" promptTitle="Rooms" prompt="Please, choose the numer of rooms.">
          <x14:formula1>
            <xm:f>Folha1!$B$3:$B$32</xm:f>
          </x14:formula1>
          <xm:sqref>D92:G94 D100:G102 D97:G98 D105:G109 D111:G113</xm:sqref>
        </x14:dataValidation>
        <x14:dataValidation type="list" allowBlank="1" showInputMessage="1" showErrorMessage="1" promptTitle="Meals" prompt="Please, choose the number of meals">
          <x14:formula1>
            <xm:f>Folha1!$B$3:$B$32</xm:f>
          </x14:formula1>
          <xm:sqref>D83:G85 G86:G87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2"/>
  <sheetViews>
    <sheetView topLeftCell="A4" workbookViewId="0">
      <selection activeCell="B3" sqref="B3"/>
    </sheetView>
  </sheetViews>
  <sheetFormatPr defaultRowHeight="14.4" x14ac:dyDescent="0.3"/>
  <sheetData>
    <row r="2" spans="2:2" x14ac:dyDescent="0.3">
      <c r="B2">
        <v>0</v>
      </c>
    </row>
    <row r="3" spans="2:2" x14ac:dyDescent="0.3">
      <c r="B3">
        <v>1</v>
      </c>
    </row>
    <row r="4" spans="2:2" x14ac:dyDescent="0.3">
      <c r="B4">
        <v>2</v>
      </c>
    </row>
    <row r="5" spans="2:2" x14ac:dyDescent="0.3">
      <c r="B5">
        <v>3</v>
      </c>
    </row>
    <row r="6" spans="2:2" x14ac:dyDescent="0.3">
      <c r="B6">
        <v>4</v>
      </c>
    </row>
    <row r="7" spans="2:2" x14ac:dyDescent="0.3">
      <c r="B7">
        <v>5</v>
      </c>
    </row>
    <row r="8" spans="2:2" x14ac:dyDescent="0.3">
      <c r="B8">
        <v>6</v>
      </c>
    </row>
    <row r="9" spans="2:2" x14ac:dyDescent="0.3">
      <c r="B9">
        <v>7</v>
      </c>
    </row>
    <row r="10" spans="2:2" x14ac:dyDescent="0.3">
      <c r="B10">
        <v>8</v>
      </c>
    </row>
    <row r="11" spans="2:2" x14ac:dyDescent="0.3">
      <c r="B11">
        <v>9</v>
      </c>
    </row>
    <row r="12" spans="2:2" x14ac:dyDescent="0.3">
      <c r="B12">
        <v>10</v>
      </c>
    </row>
    <row r="13" spans="2:2" x14ac:dyDescent="0.3">
      <c r="B13">
        <v>11</v>
      </c>
    </row>
    <row r="14" spans="2:2" x14ac:dyDescent="0.3">
      <c r="B14">
        <v>12</v>
      </c>
    </row>
    <row r="15" spans="2:2" x14ac:dyDescent="0.3">
      <c r="B15">
        <v>13</v>
      </c>
    </row>
    <row r="16" spans="2:2" x14ac:dyDescent="0.3">
      <c r="B16">
        <v>14</v>
      </c>
    </row>
    <row r="17" spans="2:2" x14ac:dyDescent="0.3">
      <c r="B17">
        <v>15</v>
      </c>
    </row>
    <row r="18" spans="2:2" x14ac:dyDescent="0.3">
      <c r="B18">
        <v>16</v>
      </c>
    </row>
    <row r="19" spans="2:2" x14ac:dyDescent="0.3">
      <c r="B19">
        <v>17</v>
      </c>
    </row>
    <row r="20" spans="2:2" x14ac:dyDescent="0.3">
      <c r="B20">
        <v>18</v>
      </c>
    </row>
    <row r="21" spans="2:2" x14ac:dyDescent="0.3">
      <c r="B21">
        <v>19</v>
      </c>
    </row>
    <row r="22" spans="2:2" x14ac:dyDescent="0.3">
      <c r="B22">
        <v>20</v>
      </c>
    </row>
    <row r="23" spans="2:2" x14ac:dyDescent="0.3">
      <c r="B23">
        <v>21</v>
      </c>
    </row>
    <row r="24" spans="2:2" x14ac:dyDescent="0.3">
      <c r="B24">
        <v>22</v>
      </c>
    </row>
    <row r="25" spans="2:2" x14ac:dyDescent="0.3">
      <c r="B25">
        <v>23</v>
      </c>
    </row>
    <row r="26" spans="2:2" x14ac:dyDescent="0.3">
      <c r="B26">
        <v>24</v>
      </c>
    </row>
    <row r="27" spans="2:2" x14ac:dyDescent="0.3">
      <c r="B27">
        <v>25</v>
      </c>
    </row>
    <row r="28" spans="2:2" x14ac:dyDescent="0.3">
      <c r="B28">
        <v>26</v>
      </c>
    </row>
    <row r="29" spans="2:2" x14ac:dyDescent="0.3">
      <c r="B29">
        <v>27</v>
      </c>
    </row>
    <row r="30" spans="2:2" x14ac:dyDescent="0.3">
      <c r="B30">
        <v>28</v>
      </c>
    </row>
    <row r="31" spans="2:2" x14ac:dyDescent="0.3">
      <c r="B31">
        <v>29</v>
      </c>
    </row>
    <row r="32" spans="2:2" x14ac:dyDescent="0.3">
      <c r="B32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Definitive Entries</vt:lpstr>
      <vt:lpstr>Folha1</vt:lpstr>
      <vt:lpstr>'Definitive Entries'!Área_de_Impressão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Gaspar</dc:creator>
  <cp:lastModifiedBy>Fernando Gaspar</cp:lastModifiedBy>
  <cp:lastPrinted>2015-12-07T11:17:03Z</cp:lastPrinted>
  <dcterms:created xsi:type="dcterms:W3CDTF">2012-01-31T21:11:36Z</dcterms:created>
  <dcterms:modified xsi:type="dcterms:W3CDTF">2016-01-05T17:18:20Z</dcterms:modified>
</cp:coreProperties>
</file>